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20490" windowHeight="8070" tabRatio="282"/>
  </bookViews>
  <sheets>
    <sheet name="Formularz cenowy  (2)" sheetId="3" r:id="rId1"/>
    <sheet name="Formularz ilościowy" sheetId="2" state="hidden" r:id="rId2"/>
    <sheet name="Formularz cenowy " sheetId="1" state="hidden" r:id="rId3"/>
    <sheet name="Arkusz1" sheetId="4" r:id="rId4"/>
  </sheets>
  <definedNames>
    <definedName name="_10Excel_BuiltIn_Print_Area_1_1_1_1_1_1_1_1_1_1_1_1_1" localSheetId="0">('Formularz cenowy  (2)'!#REF!,'Formularz cenowy  (2)'!$B$9:$J$15)</definedName>
    <definedName name="_11Excel_BuiltIn_Print_Area_1_1_1_1_1_1_1_1_1_1_1_1_1" localSheetId="1">('Formularz ilościowy'!#REF!,'Formularz ilościowy'!$B$2:$J$42)</definedName>
    <definedName name="_12Excel_BuiltIn_Print_Area_1_1_1_1_1_1_1_1_1_1_1_1_1">('Formularz cenowy '!#REF!,'Formularz cenowy '!$B$3:$O$46)</definedName>
    <definedName name="_1Excel_BuiltIn_Print_Area_1_1_1" localSheetId="0">('Formularz cenowy  (2)'!$A$9:$O$15,'Formularz cenowy  (2)'!#REF!)</definedName>
    <definedName name="_2Excel_BuiltIn_Print_Area_1_1_1" localSheetId="1">('Formularz ilościowy'!$A$2:$O$45,'Formularz ilościowy'!#REF!)</definedName>
    <definedName name="_3Excel_BuiltIn_Print_Area_1_1_1">('Formularz cenowy '!$A$3:$T$49,'Formularz cenowy '!#REF!)</definedName>
    <definedName name="_4Excel_BuiltIn_Print_Area_1_1_1_1_1_1_1_1_1_1" localSheetId="0">('Formularz cenowy  (2)'!$B$9:$J$15,'Formularz cenowy  (2)'!#REF!)</definedName>
    <definedName name="_5Excel_BuiltIn_Print_Area_1_1_1_1_1_1_1_1_1_1" localSheetId="1">('Formularz ilościowy'!$B$2:$J$29,'Formularz ilościowy'!$B$30:$J$44)</definedName>
    <definedName name="_6Excel_BuiltIn_Print_Area_1_1_1_1_1_1_1_1_1_1">('Formularz cenowy '!$B$3:$O$31,'Formularz cenowy '!$B$32:$O$48)</definedName>
    <definedName name="_7Excel_BuiltIn_Print_Area_1_1_1_1_1_1_1_1_1_1_1_1" localSheetId="0">('Formularz cenowy  (2)'!$B$9:$J$15,'Formularz cenowy  (2)'!#REF!)</definedName>
    <definedName name="_8Excel_BuiltIn_Print_Area_1_1_1_1_1_1_1_1_1_1_1_1" localSheetId="1">('Formularz ilościowy'!$B$2:$J$29,'Formularz ilościowy'!$B$30:$J$44)</definedName>
    <definedName name="_9Excel_BuiltIn_Print_Area_1_1_1_1_1_1_1_1_1_1_1_1">('Formularz cenowy '!$B$3:$O$31,'Formularz cenowy '!$B$32:$O$48)</definedName>
    <definedName name="Excel_BuiltIn_Print_Area_1_1" localSheetId="0">('Formularz cenowy  (2)'!$A$9:$O$15,'Formularz cenowy  (2)'!#REF!)</definedName>
    <definedName name="Excel_BuiltIn_Print_Area_1_1" localSheetId="1">('Formularz ilościowy'!$A$2:$O$45,'Formularz ilościowy'!$A$52:$O$52)</definedName>
    <definedName name="Excel_BuiltIn_Print_Area_1_1">('Formularz cenowy '!$A$3:$T$49,'Formularz cenowy '!$A$57:$T$57)</definedName>
    <definedName name="Excel_BuiltIn_Print_Area_1_1_1" localSheetId="0">'Formularz cenowy  (2)'!$A$9:$O$15</definedName>
    <definedName name="Excel_BuiltIn_Print_Area_1_1_1" localSheetId="1">'Formularz ilościowy'!$A$2:$O$52</definedName>
    <definedName name="Excel_BuiltIn_Print_Area_1_1_1">'Formularz cenowy '!$A$3:$T$57</definedName>
    <definedName name="Excel_BuiltIn_Print_Area_1_1_1_1" localSheetId="0">'Formularz cenowy  (2)'!$A$9:$O$15</definedName>
    <definedName name="Excel_BuiltIn_Print_Area_1_1_1_1" localSheetId="1">'Formularz ilościowy'!$A$2:$O$45</definedName>
    <definedName name="Excel_BuiltIn_Print_Area_1_1_1_1">'Formularz cenowy '!$A$3:$T$49</definedName>
    <definedName name="Excel_BuiltIn_Print_Area_1_1_1_1_1" localSheetId="0">('Formularz cenowy  (2)'!$A$9:$O$15,'Formularz cenowy  (2)'!#REF!)</definedName>
    <definedName name="Excel_BuiltIn_Print_Area_1_1_1_1_1" localSheetId="1">('Formularz ilościowy'!$A$2:$O$43,'Formularz ilościowy'!$A$44:$O$45)</definedName>
    <definedName name="Excel_BuiltIn_Print_Area_1_1_1_1_1">('Formularz cenowy '!$A$3:$T$47,'Formularz cenowy '!$A$48:$T$49)</definedName>
    <definedName name="Excel_BuiltIn_Print_Area_1_1_1_1_1_1" localSheetId="0">('Formularz cenowy  (2)'!$A$9:$O$15,'Formularz cenowy  (2)'!#REF!,'Formularz cenowy  (2)'!#REF!)</definedName>
    <definedName name="Excel_BuiltIn_Print_Area_1_1_1_1_1_1" localSheetId="1">('Formularz ilościowy'!$A$2:$O$29,'Formularz ilościowy'!$B$30:$O$44,'Formularz ilościowy'!$B$45:$O$45)</definedName>
    <definedName name="Excel_BuiltIn_Print_Area_1_1_1_1_1_1">('Formularz cenowy '!$A$3:$T$31,'Formularz cenowy '!$B$32:$T$48,'Formularz cenowy '!$B$49:$T$49)</definedName>
    <definedName name="Excel_BuiltIn_Print_Area_1_1_1_1_1_1_1" localSheetId="0">('Formularz cenowy  (2)'!$B$9:$O$15,'Formularz cenowy  (2)'!#REF!,'Formularz cenowy  (2)'!#REF!)</definedName>
    <definedName name="Excel_BuiltIn_Print_Area_1_1_1_1_1_1_1" localSheetId="1">('Formularz ilościowy'!$B$2:$O$29,'Formularz ilościowy'!$B$30:$O$44,'Formularz ilościowy'!$B$45:$O$45)</definedName>
    <definedName name="Excel_BuiltIn_Print_Area_1_1_1_1_1_1_1">('Formularz cenowy '!$B$3:$T$31,'Formularz cenowy '!$B$32:$T$48,'Formularz cenowy '!$B$49:$T$49)</definedName>
    <definedName name="Excel_BuiltIn_Print_Area_1_1_1_1_1_1_1_1" localSheetId="0">('Formularz cenowy  (2)'!$B$9:$O$15,'Formularz cenowy  (2)'!#REF!,'Formularz cenowy  (2)'!#REF!)</definedName>
    <definedName name="Excel_BuiltIn_Print_Area_1_1_1_1_1_1_1_1" localSheetId="1">('Formularz ilościowy'!$B$2:$O$29,'Formularz ilościowy'!$B$30:$O$44,'Formularz ilościowy'!#REF!)</definedName>
    <definedName name="Excel_BuiltIn_Print_Area_1_1_1_1_1_1_1_1">('Formularz cenowy '!$B$3:$T$31,'Formularz cenowy '!$B$32:$T$48,'Formularz cenowy '!#REF!)</definedName>
    <definedName name="Excel_BuiltIn_Print_Area_1_1_1_1_1_1_1_1_1" localSheetId="0">('Formularz cenowy  (2)'!$B$9:$J$15,'Formularz cenowy  (2)'!#REF!,'Formularz cenowy  (2)'!#REF!)</definedName>
    <definedName name="Excel_BuiltIn_Print_Area_1_1_1_1_1_1_1_1_1" localSheetId="1">('Formularz ilościowy'!$B$2:$J$29,'Formularz ilościowy'!$B$30:$J$44,'Formularz ilościowy'!#REF!)</definedName>
    <definedName name="Excel_BuiltIn_Print_Area_1_1_1_1_1_1_1_1_1">('Formularz cenowy '!$B$3:$O$31,'Formularz cenowy '!$B$32:$O$48,'Formularz cenowy '!#REF!)</definedName>
    <definedName name="Excel_BuiltIn_Print_Area_1_1_1_1_1_1_1_1_1_1" localSheetId="0">('Formularz cenowy  (2)'!$B$9:$J$15,'Formularz cenowy  (2)'!#REF!)</definedName>
    <definedName name="Excel_BuiltIn_Print_Area_1_1_1_1_1_1_1_1_1_1" localSheetId="1">('Formularz ilościowy'!$B$2:$J$29,'Formularz ilościowy'!$B$30:$J$44)</definedName>
    <definedName name="Excel_BuiltIn_Print_Area_1_1_1_1_1_1_1_1_1_1">('Formularz cenowy '!$B$3:$O$31,'Formularz cenowy '!$B$32:$O$48)</definedName>
    <definedName name="Excel_BuiltIn_Print_Area_1_1_1_1_1_1_1_1_1_1_1" localSheetId="0">('Formularz cenowy  (2)'!$B$9:$J$15,'Formularz cenowy  (2)'!#REF!)</definedName>
    <definedName name="Excel_BuiltIn_Print_Area_1_1_1_1_1_1_1_1_1_1_1" localSheetId="1">('Formularz ilościowy'!$B$2:$J$29,'Formularz ilościowy'!$B$30:$J$44)</definedName>
    <definedName name="Excel_BuiltIn_Print_Area_1_1_1_1_1_1_1_1_1_1_1">('Formularz cenowy '!$B$3:$O$31,'Formularz cenowy '!$B$32:$O$48)</definedName>
    <definedName name="Excel_BuiltIn_Print_Area_1_1_1_1_1_1_1_1_1_1_1_1" localSheetId="0">('Formularz cenowy  (2)'!$B$9:$J$15,'Formularz cenowy  (2)'!#REF!)</definedName>
    <definedName name="Excel_BuiltIn_Print_Area_1_1_1_1_1_1_1_1_1_1_1_1" localSheetId="1">('Formularz ilościowy'!$B$2:$J$29,'Formularz ilościowy'!$B$30:$J$44)</definedName>
    <definedName name="Excel_BuiltIn_Print_Area_1_1_1_1_1_1_1_1_1_1_1_1">('Formularz cenowy '!$B$3:$O$31,'Formularz cenowy '!$B$32:$O$48)</definedName>
    <definedName name="Excel_BuiltIn_Print_Area_1_1_1_1_1_1_1_1_1_1_1_1_1" localSheetId="0">'Formularz cenowy  (2)'!#REF!</definedName>
    <definedName name="Excel_BuiltIn_Print_Area_1_1_1_1_1_1_1_1_1_1_1_1_1" localSheetId="1">'Formularz ilościowy'!#REF!</definedName>
    <definedName name="Excel_BuiltIn_Print_Area_1_1_1_1_1_1_1_1_1_1_1_1_1">'Formularz cenowy '!#REF!</definedName>
    <definedName name="Excel_BuiltIn_Print_Area_1_1_1_1_1_1_1_1_1_1_1_1_1_1" localSheetId="0">'Formularz cenowy  (2)'!#REF!</definedName>
    <definedName name="Excel_BuiltIn_Print_Area_1_1_1_1_1_1_1_1_1_1_1_1_1_1" localSheetId="1">'Formularz ilościowy'!#REF!</definedName>
    <definedName name="Excel_BuiltIn_Print_Area_1_1_1_1_1_1_1_1_1_1_1_1_1_1">'Formularz cenowy '!#REF!</definedName>
    <definedName name="Excel_BuiltIn_Print_Area_1_1_1_1_1_1_1_1_1_1_1_1_1_1_1" localSheetId="0">'Formularz cenowy  (2)'!#REF!</definedName>
    <definedName name="Excel_BuiltIn_Print_Area_1_1_1_1_1_1_1_1_1_1_1_1_1_1_1" localSheetId="1">'Formularz ilościowy'!#REF!</definedName>
    <definedName name="Excel_BuiltIn_Print_Area_1_1_1_1_1_1_1_1_1_1_1_1_1_1_1">'Formularz cenowy '!#REF!</definedName>
    <definedName name="_xlnm.Print_Area" localSheetId="2">'Formularz cenowy '!$A$1:$L$73</definedName>
    <definedName name="_xlnm.Print_Area" localSheetId="0">'Formularz cenowy  (2)'!$A$1:$V$61</definedName>
    <definedName name="_xlnm.Print_Area" localSheetId="1">'Formularz ilościowy'!$A$1:$G$70</definedName>
  </definedNames>
  <calcPr calcId="125725"/>
</workbook>
</file>

<file path=xl/calcChain.xml><?xml version="1.0" encoding="utf-8"?>
<calcChain xmlns="http://schemas.openxmlformats.org/spreadsheetml/2006/main">
  <c r="H67" i="1"/>
  <c r="T67"/>
  <c r="H60"/>
  <c r="H61"/>
  <c r="L61" s="1"/>
  <c r="P61" s="1"/>
  <c r="H62"/>
  <c r="H63"/>
  <c r="R63"/>
  <c r="H64"/>
  <c r="R64" s="1"/>
  <c r="P64"/>
  <c r="H65"/>
  <c r="T65" s="1"/>
  <c r="L65"/>
  <c r="P65" s="1"/>
  <c r="H66"/>
  <c r="R66"/>
  <c r="L64"/>
  <c r="S64"/>
  <c r="H58"/>
  <c r="R58" s="1"/>
  <c r="L57"/>
  <c r="L6"/>
  <c r="H8"/>
  <c r="L8"/>
  <c r="H9"/>
  <c r="L9" s="1"/>
  <c r="H10"/>
  <c r="L10" s="1"/>
  <c r="H11"/>
  <c r="S11"/>
  <c r="H12"/>
  <c r="S12" s="1"/>
  <c r="H13"/>
  <c r="H14"/>
  <c r="L14"/>
  <c r="P14"/>
  <c r="H15"/>
  <c r="L15" s="1"/>
  <c r="P15" s="1"/>
  <c r="H16"/>
  <c r="L16" s="1"/>
  <c r="H17"/>
  <c r="L17" s="1"/>
  <c r="H18"/>
  <c r="P18" s="1"/>
  <c r="T18"/>
  <c r="L18"/>
  <c r="N18" s="1"/>
  <c r="O18" s="1"/>
  <c r="Q18" s="1"/>
  <c r="H19"/>
  <c r="S19" s="1"/>
  <c r="H20"/>
  <c r="L20" s="1"/>
  <c r="H21"/>
  <c r="L21"/>
  <c r="N21" s="1"/>
  <c r="O21" s="1"/>
  <c r="Q21" s="1"/>
  <c r="H22"/>
  <c r="S22" s="1"/>
  <c r="H23"/>
  <c r="H24"/>
  <c r="S24" s="1"/>
  <c r="L24"/>
  <c r="H25"/>
  <c r="L25"/>
  <c r="P25" s="1"/>
  <c r="H26"/>
  <c r="R26"/>
  <c r="H27"/>
  <c r="L27" s="1"/>
  <c r="H28"/>
  <c r="L28"/>
  <c r="H29"/>
  <c r="R29" s="1"/>
  <c r="L29"/>
  <c r="N29" s="1"/>
  <c r="O29" s="1"/>
  <c r="H30"/>
  <c r="R30" s="1"/>
  <c r="H31"/>
  <c r="L31" s="1"/>
  <c r="H32"/>
  <c r="T32" s="1"/>
  <c r="H35"/>
  <c r="L35" s="1"/>
  <c r="H36"/>
  <c r="H37"/>
  <c r="R37" s="1"/>
  <c r="H38"/>
  <c r="L38" s="1"/>
  <c r="H39"/>
  <c r="T39"/>
  <c r="L39"/>
  <c r="N39" s="1"/>
  <c r="H40"/>
  <c r="R40" s="1"/>
  <c r="H41"/>
  <c r="T41" s="1"/>
  <c r="H42"/>
  <c r="L42"/>
  <c r="P42" s="1"/>
  <c r="H43"/>
  <c r="H44"/>
  <c r="H45"/>
  <c r="L45" s="1"/>
  <c r="H46"/>
  <c r="S46"/>
  <c r="L46"/>
  <c r="O46" s="1"/>
  <c r="Q46" s="1"/>
  <c r="H47"/>
  <c r="L47"/>
  <c r="O47" s="1"/>
  <c r="Q47" s="1"/>
  <c r="H48"/>
  <c r="R48"/>
  <c r="H49"/>
  <c r="L49"/>
  <c r="H50"/>
  <c r="L50" s="1"/>
  <c r="P50" s="1"/>
  <c r="T50"/>
  <c r="H51"/>
  <c r="L51" s="1"/>
  <c r="P51" s="1"/>
  <c r="H52"/>
  <c r="H53"/>
  <c r="S53"/>
  <c r="L53"/>
  <c r="H54"/>
  <c r="T54" s="1"/>
  <c r="H55"/>
  <c r="H56"/>
  <c r="R56" s="1"/>
  <c r="S56"/>
  <c r="H59"/>
  <c r="R59"/>
  <c r="L59"/>
  <c r="P59"/>
  <c r="L62"/>
  <c r="P62" s="1"/>
  <c r="H7"/>
  <c r="L7"/>
  <c r="O61" i="2"/>
  <c r="N61"/>
  <c r="M61"/>
  <c r="K61"/>
  <c r="O60"/>
  <c r="N60"/>
  <c r="M60"/>
  <c r="K60"/>
  <c r="O59"/>
  <c r="N59"/>
  <c r="M59"/>
  <c r="K59"/>
  <c r="O58"/>
  <c r="N58"/>
  <c r="M58"/>
  <c r="K58"/>
  <c r="O57"/>
  <c r="N57"/>
  <c r="M57"/>
  <c r="K57"/>
  <c r="O56"/>
  <c r="N56"/>
  <c r="M56"/>
  <c r="K56"/>
  <c r="O55"/>
  <c r="N55"/>
  <c r="M55"/>
  <c r="K55"/>
  <c r="O54"/>
  <c r="N54"/>
  <c r="M54"/>
  <c r="K54"/>
  <c r="O53"/>
  <c r="N53"/>
  <c r="M53"/>
  <c r="K53"/>
  <c r="O52"/>
  <c r="N52"/>
  <c r="M52"/>
  <c r="K52"/>
  <c r="O51"/>
  <c r="N51"/>
  <c r="M51"/>
  <c r="K51"/>
  <c r="O50"/>
  <c r="N50"/>
  <c r="M50"/>
  <c r="K50"/>
  <c r="O49"/>
  <c r="N49"/>
  <c r="M49"/>
  <c r="K49"/>
  <c r="O48"/>
  <c r="N48"/>
  <c r="M48"/>
  <c r="K48"/>
  <c r="O47"/>
  <c r="N47"/>
  <c r="M47"/>
  <c r="K47"/>
  <c r="O46"/>
  <c r="N46"/>
  <c r="M46"/>
  <c r="K46"/>
  <c r="O45"/>
  <c r="N45"/>
  <c r="M45"/>
  <c r="I45"/>
  <c r="O44"/>
  <c r="N44"/>
  <c r="M44"/>
  <c r="I44"/>
  <c r="O43"/>
  <c r="N43"/>
  <c r="M43"/>
  <c r="O42"/>
  <c r="N42"/>
  <c r="M42"/>
  <c r="I42"/>
  <c r="O41"/>
  <c r="N41"/>
  <c r="M41"/>
  <c r="I41"/>
  <c r="J41"/>
  <c r="L41"/>
  <c r="O40"/>
  <c r="N40"/>
  <c r="M40"/>
  <c r="O39"/>
  <c r="N39"/>
  <c r="M39"/>
  <c r="K39"/>
  <c r="O38"/>
  <c r="N38"/>
  <c r="M38"/>
  <c r="K38"/>
  <c r="O37"/>
  <c r="N37"/>
  <c r="M37"/>
  <c r="K37"/>
  <c r="O36"/>
  <c r="N36"/>
  <c r="M36"/>
  <c r="O35"/>
  <c r="N35"/>
  <c r="M35"/>
  <c r="O34"/>
  <c r="N34"/>
  <c r="M34"/>
  <c r="O33"/>
  <c r="N33"/>
  <c r="M33"/>
  <c r="O32"/>
  <c r="N32"/>
  <c r="M32"/>
  <c r="K32"/>
  <c r="O31"/>
  <c r="N31"/>
  <c r="M31"/>
  <c r="O30"/>
  <c r="N30"/>
  <c r="M30"/>
  <c r="O29"/>
  <c r="N29"/>
  <c r="M29"/>
  <c r="O28"/>
  <c r="N28"/>
  <c r="M28"/>
  <c r="O27"/>
  <c r="N27"/>
  <c r="M27"/>
  <c r="O26"/>
  <c r="N26"/>
  <c r="M26"/>
  <c r="O25"/>
  <c r="N25"/>
  <c r="M25"/>
  <c r="O24"/>
  <c r="N24"/>
  <c r="M24"/>
  <c r="O23"/>
  <c r="N23"/>
  <c r="M23"/>
  <c r="O22"/>
  <c r="N22"/>
  <c r="M22"/>
  <c r="K22"/>
  <c r="O21"/>
  <c r="N21"/>
  <c r="M21"/>
  <c r="K21"/>
  <c r="O20"/>
  <c r="N20"/>
  <c r="M20"/>
  <c r="I20"/>
  <c r="O19"/>
  <c r="N19"/>
  <c r="M19"/>
  <c r="I19"/>
  <c r="O18"/>
  <c r="N18"/>
  <c r="M18"/>
  <c r="I18"/>
  <c r="J18"/>
  <c r="L18"/>
  <c r="O17"/>
  <c r="N17"/>
  <c r="M17"/>
  <c r="I17"/>
  <c r="J17" s="1"/>
  <c r="L17" s="1"/>
  <c r="O16"/>
  <c r="N16"/>
  <c r="M16"/>
  <c r="I16"/>
  <c r="O15"/>
  <c r="N15"/>
  <c r="M15"/>
  <c r="I15"/>
  <c r="O14"/>
  <c r="N14"/>
  <c r="M14"/>
  <c r="I14"/>
  <c r="O13"/>
  <c r="N13"/>
  <c r="M13"/>
  <c r="K13"/>
  <c r="O12"/>
  <c r="N12"/>
  <c r="M12"/>
  <c r="K12"/>
  <c r="O11"/>
  <c r="N11"/>
  <c r="M11"/>
  <c r="O10"/>
  <c r="N10"/>
  <c r="M10"/>
  <c r="O9"/>
  <c r="N9"/>
  <c r="M9"/>
  <c r="O8"/>
  <c r="N8"/>
  <c r="M8"/>
  <c r="O7"/>
  <c r="N7"/>
  <c r="M7"/>
  <c r="O6"/>
  <c r="N6"/>
  <c r="M6"/>
  <c r="T43" i="1"/>
  <c r="R42"/>
  <c r="T42"/>
  <c r="R41"/>
  <c r="R24"/>
  <c r="S23"/>
  <c r="T23"/>
  <c r="T21"/>
  <c r="S21"/>
  <c r="R21"/>
  <c r="R14"/>
  <c r="S14"/>
  <c r="T14"/>
  <c r="S63"/>
  <c r="T63"/>
  <c r="T62"/>
  <c r="S61"/>
  <c r="T61"/>
  <c r="T60"/>
  <c r="S59"/>
  <c r="T59"/>
  <c r="T56"/>
  <c r="P57"/>
  <c r="R57"/>
  <c r="S57"/>
  <c r="T57"/>
  <c r="R8"/>
  <c r="S8"/>
  <c r="T8"/>
  <c r="R9"/>
  <c r="S9"/>
  <c r="R10"/>
  <c r="S10"/>
  <c r="T10"/>
  <c r="T11"/>
  <c r="R13"/>
  <c r="S13"/>
  <c r="T13"/>
  <c r="S16"/>
  <c r="T16"/>
  <c r="R17"/>
  <c r="T17"/>
  <c r="R18"/>
  <c r="S18"/>
  <c r="R19"/>
  <c r="T19"/>
  <c r="T20"/>
  <c r="R25"/>
  <c r="S25"/>
  <c r="T25"/>
  <c r="S26"/>
  <c r="S27"/>
  <c r="T28"/>
  <c r="S29"/>
  <c r="T29"/>
  <c r="S30"/>
  <c r="S31"/>
  <c r="T31"/>
  <c r="R35"/>
  <c r="S35"/>
  <c r="T35"/>
  <c r="S36"/>
  <c r="S37"/>
  <c r="R38"/>
  <c r="T38"/>
  <c r="R39"/>
  <c r="S39"/>
  <c r="S40"/>
  <c r="T40"/>
  <c r="R45"/>
  <c r="S45"/>
  <c r="T45"/>
  <c r="R46"/>
  <c r="R47"/>
  <c r="S47"/>
  <c r="T47"/>
  <c r="S48"/>
  <c r="T48"/>
  <c r="R49"/>
  <c r="T49"/>
  <c r="R50"/>
  <c r="R51"/>
  <c r="S51"/>
  <c r="S52"/>
  <c r="T52"/>
  <c r="R53"/>
  <c r="T53"/>
  <c r="R55"/>
  <c r="S55"/>
  <c r="T55"/>
  <c r="K6" i="2"/>
  <c r="K7"/>
  <c r="K8"/>
  <c r="K9"/>
  <c r="K10"/>
  <c r="K11"/>
  <c r="K23"/>
  <c r="K24"/>
  <c r="K25"/>
  <c r="K26"/>
  <c r="K27"/>
  <c r="K28"/>
  <c r="K29"/>
  <c r="K30"/>
  <c r="K31"/>
  <c r="K40"/>
  <c r="K41"/>
  <c r="J42"/>
  <c r="L42"/>
  <c r="K42"/>
  <c r="K43"/>
  <c r="J44"/>
  <c r="L44" s="1"/>
  <c r="K44"/>
  <c r="J45"/>
  <c r="L45"/>
  <c r="K45"/>
  <c r="I6"/>
  <c r="J6"/>
  <c r="L6"/>
  <c r="I7"/>
  <c r="J7" s="1"/>
  <c r="L7" s="1"/>
  <c r="I8"/>
  <c r="J8"/>
  <c r="L8" s="1"/>
  <c r="I9"/>
  <c r="J9"/>
  <c r="L9" s="1"/>
  <c r="I10"/>
  <c r="J10"/>
  <c r="L10"/>
  <c r="I11"/>
  <c r="J11" s="1"/>
  <c r="L11" s="1"/>
  <c r="J14"/>
  <c r="L14" s="1"/>
  <c r="K14"/>
  <c r="J15"/>
  <c r="L15"/>
  <c r="K15"/>
  <c r="J16"/>
  <c r="L16"/>
  <c r="K16"/>
  <c r="K17"/>
  <c r="K18"/>
  <c r="J19"/>
  <c r="L19"/>
  <c r="K19"/>
  <c r="J20"/>
  <c r="L20"/>
  <c r="K20"/>
  <c r="I23"/>
  <c r="J23" s="1"/>
  <c r="L23" s="1"/>
  <c r="I24"/>
  <c r="J24"/>
  <c r="L24" s="1"/>
  <c r="I25"/>
  <c r="J25"/>
  <c r="L25" s="1"/>
  <c r="I26"/>
  <c r="J26"/>
  <c r="L26"/>
  <c r="I27"/>
  <c r="J27" s="1"/>
  <c r="L27" s="1"/>
  <c r="I28"/>
  <c r="J28" s="1"/>
  <c r="L28" s="1"/>
  <c r="I29"/>
  <c r="J29"/>
  <c r="L29"/>
  <c r="I30"/>
  <c r="J30"/>
  <c r="L30"/>
  <c r="I31"/>
  <c r="J31" s="1"/>
  <c r="L31" s="1"/>
  <c r="I40"/>
  <c r="J40"/>
  <c r="L40" s="1"/>
  <c r="I43"/>
  <c r="J43"/>
  <c r="L43" s="1"/>
  <c r="I33"/>
  <c r="J33"/>
  <c r="L33"/>
  <c r="K33"/>
  <c r="I34"/>
  <c r="J34"/>
  <c r="L34"/>
  <c r="K34"/>
  <c r="I35"/>
  <c r="J35"/>
  <c r="L35"/>
  <c r="K35"/>
  <c r="I36"/>
  <c r="J36"/>
  <c r="L36"/>
  <c r="K36"/>
  <c r="S58" i="1"/>
  <c r="R65"/>
  <c r="S67"/>
  <c r="P8"/>
  <c r="N8"/>
  <c r="O8" s="1"/>
  <c r="Q8" s="1"/>
  <c r="L66"/>
  <c r="P66" s="1"/>
  <c r="S66"/>
  <c r="P43"/>
  <c r="N28"/>
  <c r="O28" s="1"/>
  <c r="Q28" s="1"/>
  <c r="N49"/>
  <c r="O49" s="1"/>
  <c r="Q49" s="1"/>
  <c r="P49"/>
  <c r="P47"/>
  <c r="N47"/>
  <c r="N46"/>
  <c r="T36"/>
  <c r="T26"/>
  <c r="R11"/>
  <c r="S41"/>
  <c r="P53"/>
  <c r="L43"/>
  <c r="L36"/>
  <c r="P36"/>
  <c r="L26"/>
  <c r="L11"/>
  <c r="N11" s="1"/>
  <c r="O11" s="1"/>
  <c r="Q11" s="1"/>
  <c r="S44"/>
  <c r="R36"/>
  <c r="S20"/>
  <c r="L67"/>
  <c r="P67" s="1"/>
  <c r="R52"/>
  <c r="S49"/>
  <c r="T46"/>
  <c r="S38"/>
  <c r="S28"/>
  <c r="R20"/>
  <c r="S17"/>
  <c r="S62"/>
  <c r="T15"/>
  <c r="R23"/>
  <c r="S42"/>
  <c r="L52"/>
  <c r="P52"/>
  <c r="T66"/>
  <c r="P28"/>
  <c r="R28"/>
  <c r="R62"/>
  <c r="T24"/>
  <c r="L13"/>
  <c r="T64"/>
  <c r="L48"/>
  <c r="N48" s="1"/>
  <c r="O48" s="1"/>
  <c r="Q48" s="1"/>
  <c r="L41"/>
  <c r="P41"/>
  <c r="L37"/>
  <c r="P37" s="1"/>
  <c r="R67"/>
  <c r="S43"/>
  <c r="L63"/>
  <c r="P63" s="1"/>
  <c r="R43"/>
  <c r="P48"/>
  <c r="P26"/>
  <c r="N26"/>
  <c r="O26" s="1"/>
  <c r="Q26" s="1"/>
  <c r="N37"/>
  <c r="P11"/>
  <c r="N35" l="1"/>
  <c r="O35"/>
  <c r="Q35" s="1"/>
  <c r="P35"/>
  <c r="N27"/>
  <c r="O27"/>
  <c r="N17"/>
  <c r="P17"/>
  <c r="O17"/>
  <c r="Q17" s="1"/>
  <c r="N16"/>
  <c r="O16"/>
  <c r="Q16" s="1"/>
  <c r="P16"/>
  <c r="P31"/>
  <c r="N31"/>
  <c r="O31"/>
  <c r="Q31" s="1"/>
  <c r="N10"/>
  <c r="O10" s="1"/>
  <c r="Q10" s="1"/>
  <c r="P10"/>
  <c r="P45"/>
  <c r="N45"/>
  <c r="O45" s="1"/>
  <c r="Q45" s="1"/>
  <c r="P20"/>
  <c r="N20"/>
  <c r="O20"/>
  <c r="Q20" s="1"/>
  <c r="P9"/>
  <c r="N9"/>
  <c r="O9"/>
  <c r="Q9" s="1"/>
  <c r="P44"/>
  <c r="O13"/>
  <c r="Q13" s="1"/>
  <c r="P38"/>
  <c r="N38"/>
  <c r="O38"/>
  <c r="Q38" s="1"/>
  <c r="P23"/>
  <c r="P32"/>
  <c r="N13"/>
  <c r="O39"/>
  <c r="Q39" s="1"/>
  <c r="P21"/>
  <c r="P13"/>
  <c r="P39"/>
  <c r="T9"/>
  <c r="R44"/>
  <c r="L56"/>
  <c r="P56" s="1"/>
  <c r="P46"/>
  <c r="P27"/>
  <c r="T58"/>
  <c r="R32"/>
  <c r="T22"/>
  <c r="R12"/>
  <c r="L60"/>
  <c r="P60" s="1"/>
  <c r="L55"/>
  <c r="P55" s="1"/>
  <c r="R31"/>
  <c r="L23"/>
  <c r="S65"/>
  <c r="S15"/>
  <c r="R15"/>
  <c r="O37"/>
  <c r="Q37" s="1"/>
  <c r="L30"/>
  <c r="Q29"/>
  <c r="T51"/>
  <c r="T44"/>
  <c r="T37"/>
  <c r="T27"/>
  <c r="R22"/>
  <c r="Q27"/>
  <c r="O25"/>
  <c r="Q25" s="1"/>
  <c r="L44"/>
  <c r="L40"/>
  <c r="S32"/>
  <c r="T30"/>
  <c r="N25"/>
  <c r="L19"/>
  <c r="R16"/>
  <c r="P12"/>
  <c r="L58"/>
  <c r="P58" s="1"/>
  <c r="S54"/>
  <c r="R27"/>
  <c r="S60"/>
  <c r="L54"/>
  <c r="P54" s="1"/>
  <c r="L22"/>
  <c r="L12"/>
  <c r="L32"/>
  <c r="P24"/>
  <c r="P40"/>
  <c r="R54"/>
  <c r="S50"/>
  <c r="R60"/>
  <c r="P29"/>
  <c r="T12"/>
  <c r="R61"/>
  <c r="N22" l="1"/>
  <c r="O22" s="1"/>
  <c r="Q22" s="1"/>
  <c r="N19"/>
  <c r="O19"/>
  <c r="Q19" s="1"/>
  <c r="P19"/>
  <c r="P22"/>
  <c r="N30"/>
  <c r="O30"/>
  <c r="Q30" s="1"/>
  <c r="N32"/>
  <c r="O32" s="1"/>
  <c r="Q32" s="1"/>
  <c r="N40"/>
  <c r="O40" s="1"/>
  <c r="Q40" s="1"/>
  <c r="P30"/>
  <c r="N44"/>
  <c r="O44"/>
  <c r="Q44" s="1"/>
  <c r="O12"/>
  <c r="Q12" s="1"/>
  <c r="N12"/>
  <c r="L70"/>
</calcChain>
</file>

<file path=xl/sharedStrings.xml><?xml version="1.0" encoding="utf-8"?>
<sst xmlns="http://schemas.openxmlformats.org/spreadsheetml/2006/main" count="353" uniqueCount="186">
  <si>
    <t>Lp</t>
  </si>
  <si>
    <t>nr.pom</t>
  </si>
  <si>
    <t>ilość</t>
  </si>
  <si>
    <t>CENA
NETTO
ZAKUPU</t>
  </si>
  <si>
    <t>RABAT</t>
  </si>
  <si>
    <t>STAWKA
VAT</t>
  </si>
  <si>
    <t>PODATEK 22% 
KWOTA</t>
  </si>
  <si>
    <t>ŁĄCZNA CENA
BRUTTO
( 5+6 )</t>
  </si>
  <si>
    <t>nr
OPISU</t>
  </si>
  <si>
    <t>Ł2</t>
  </si>
  <si>
    <t>Ł1</t>
  </si>
  <si>
    <t>Sl</t>
  </si>
  <si>
    <t>SZ1</t>
  </si>
  <si>
    <t>SZ2</t>
  </si>
  <si>
    <t>SZ3</t>
  </si>
  <si>
    <t>Bl</t>
  </si>
  <si>
    <t xml:space="preserve">B </t>
  </si>
  <si>
    <t>Sk</t>
  </si>
  <si>
    <t>K</t>
  </si>
  <si>
    <t>Sz7</t>
  </si>
  <si>
    <t>Sz8</t>
  </si>
  <si>
    <t>Sz9</t>
  </si>
  <si>
    <t>Sz10</t>
  </si>
  <si>
    <t>Sz11</t>
  </si>
  <si>
    <t>Sz12</t>
  </si>
  <si>
    <t>Sz13</t>
  </si>
  <si>
    <t>R2a</t>
  </si>
  <si>
    <t>R3</t>
  </si>
  <si>
    <t>28a</t>
  </si>
  <si>
    <t>R4</t>
  </si>
  <si>
    <t>R5</t>
  </si>
  <si>
    <t>R7</t>
  </si>
  <si>
    <t>R8</t>
  </si>
  <si>
    <t>W1</t>
  </si>
  <si>
    <t>R1</t>
  </si>
  <si>
    <t>Bi1</t>
  </si>
  <si>
    <t>K2</t>
  </si>
  <si>
    <t>LP</t>
  </si>
  <si>
    <t>T</t>
  </si>
  <si>
    <t>Cena jednostkowa</t>
  </si>
  <si>
    <t xml:space="preserve">                    Razem wartość netto</t>
  </si>
  <si>
    <t>Podatek VAT 22%</t>
  </si>
  <si>
    <t>Razem wartość brutto</t>
  </si>
  <si>
    <t xml:space="preserve">..........................................., dn. ................ </t>
  </si>
  <si>
    <t>……….</t>
  </si>
  <si>
    <r>
      <rPr>
        <sz val="10"/>
        <rFont val="Arial"/>
        <family val="2"/>
        <charset val="238"/>
      </rPr>
      <t>Wzór</t>
    </r>
    <r>
      <rPr>
        <b/>
        <sz val="10"/>
        <rFont val="Arial"/>
        <family val="2"/>
        <charset val="238"/>
      </rPr>
      <t xml:space="preserve">
Formularz cenowy –część I 
</t>
    </r>
  </si>
  <si>
    <t>Przedmiot zamówienia</t>
  </si>
  <si>
    <r>
      <t xml:space="preserve">*jeżeli wykonawca nie proponuje asortymentu równoważnego wówczas w kol. 7 należy wpisać </t>
    </r>
    <r>
      <rPr>
        <b/>
        <sz val="10"/>
        <rFont val="Tahoma"/>
        <family val="2"/>
        <charset val="238"/>
      </rPr>
      <t xml:space="preserve">[-], </t>
    </r>
    <r>
      <rPr>
        <sz val="10"/>
        <rFont val="Tahoma"/>
        <family val="2"/>
        <charset val="238"/>
      </rPr>
      <t>niewypełnienie wiersza w kol. 7 oznacza zaoferowanie produktu wymienionego w kol. 2</t>
    </r>
  </si>
  <si>
    <r>
      <t xml:space="preserve">* jeżeli zamawiający </t>
    </r>
    <r>
      <rPr>
        <b/>
        <u/>
        <sz val="10"/>
        <rFont val="Tahoma"/>
        <family val="2"/>
        <charset val="238"/>
      </rPr>
      <t>nie opisał</t>
    </r>
    <r>
      <rPr>
        <u/>
        <sz val="10"/>
        <rFont val="Tahoma"/>
        <family val="2"/>
        <charset val="238"/>
      </rPr>
      <t xml:space="preserve"> </t>
    </r>
    <r>
      <rPr>
        <b/>
        <u/>
        <sz val="10"/>
        <rFont val="Tahoma"/>
        <family val="2"/>
        <charset val="238"/>
      </rPr>
      <t>krzeseł i foteli oraz sprzętu AGD</t>
    </r>
    <r>
      <rPr>
        <u/>
        <sz val="10"/>
        <rFont val="Tahoma"/>
        <family val="2"/>
        <charset val="238"/>
      </rPr>
      <t xml:space="preserve"> przy użyciu ich nazw handlowych i nazw producenta, wówczas w kol. 7 należy podać oferowany typ , model, nazwę producenta </t>
    </r>
    <r>
      <rPr>
        <b/>
        <u/>
        <sz val="10"/>
        <rFont val="Tahoma"/>
        <family val="2"/>
        <charset val="238"/>
      </rPr>
      <t xml:space="preserve">i zgodnie z rozdz. 3 ust. 2 pkt 4  załączyć katalog, zdjęcie i opis techniczny. </t>
    </r>
  </si>
  <si>
    <r>
      <t xml:space="preserve">Składając w imieniu:
.......................................................................................................................................ofertę w przetargu nieograniczonym na dostawę wraz z montażem wyposażenia wnętrz </t>
    </r>
    <r>
      <rPr>
        <sz val="10"/>
        <rFont val="Arial"/>
        <family val="2"/>
        <charset val="238"/>
      </rPr>
      <t xml:space="preserve">
</t>
    </r>
  </si>
  <si>
    <t>WEDŁUG PROJEKTU NR 1</t>
  </si>
  <si>
    <t>WYPOSAŻENIE KUCHNI  WRAZ ZE ZLEWOZMYWAKIEM, BATERIĄ, LODÓWKĄ WOLNOSTOJĄCĄ h=140cm , KUCHENKĄ MIKROFALOWĄ WOLNOSTOJĄCĄ, STOLIKIEM I KRZESŁAMI</t>
  </si>
  <si>
    <t>BIURKO NAROŻNIKOWE LEWE</t>
  </si>
  <si>
    <t>SZAFKA Z SZUFLADAMI WYSOKA</t>
  </si>
  <si>
    <t>UCHWYT NA KOMPUTER</t>
  </si>
  <si>
    <t xml:space="preserve">STOLIK OKOLICZNOŚCIOWY </t>
  </si>
  <si>
    <t>szer.      cm</t>
  </si>
  <si>
    <t>gł.        cm</t>
  </si>
  <si>
    <t>wys.      cm</t>
  </si>
  <si>
    <t xml:space="preserve">ŚREDNICA 85 cm </t>
  </si>
  <si>
    <t>SZAFKA 2-DRZWIOWA NISKA</t>
  </si>
  <si>
    <t>SZAFA WNĘKOWA</t>
  </si>
  <si>
    <t>KRZESŁO OBROTOWE</t>
  </si>
  <si>
    <t>KRZESŁO KONFERENCYJNE</t>
  </si>
  <si>
    <t>BIURKO NAROŻNIKOWE PRAWE</t>
  </si>
  <si>
    <t>OSŁONA DOLNA BIURKA</t>
  </si>
  <si>
    <t xml:space="preserve">BIURKO ŁUKOWE Z OSŁONĄ DOLNĄ METALOWĄ </t>
  </si>
  <si>
    <t>DOSTAWKA SKOŚNA  Z OSŁONĄ DOLNĄ METALOWĄ</t>
  </si>
  <si>
    <t>SZAFKA ŚREDNIA 2-DRZWIOWA</t>
  </si>
  <si>
    <t>PANEL RECEPCYJNY ŁUKOWY</t>
  </si>
  <si>
    <t>WYPOSAŻENIE ANEKSU KUCHENNEGO WRAZ ZE ZLEWOZMYWAKIEM, BATERIĄ, LODÓWKĄ DO ZABUDOWY, ZMYWARKĄ DO ZABUDOWY</t>
  </si>
  <si>
    <t>WEDŁUG PROJEKTU NR 2</t>
  </si>
  <si>
    <t>STOLIK KONFERENCYJNY</t>
  </si>
  <si>
    <t xml:space="preserve">SZAFA WYSOKA 2-DRZWIOWA </t>
  </si>
  <si>
    <t xml:space="preserve">REGAŁ METALOWY </t>
  </si>
  <si>
    <t>SZAFA METALOWA</t>
  </si>
  <si>
    <t>BIURKO PROSTE</t>
  </si>
  <si>
    <t>SZAFKA Z SZUFLADAMI NISKA</t>
  </si>
  <si>
    <t>SZAFKA ŚREDNIA 1-DRZWIOWA</t>
  </si>
  <si>
    <t>SZAFA WNĘKOWA W POM 1/16</t>
  </si>
  <si>
    <t>SZAFA WNĘKOWA W POM 1/7</t>
  </si>
  <si>
    <t>SZAFA WNĘKOWA W POM 1/8</t>
  </si>
  <si>
    <t>SZAFA WNĘKOWA W POM. 1/9</t>
  </si>
  <si>
    <t>SZAFA WNĘKOWA W POM. 1/10</t>
  </si>
  <si>
    <t>SZAFA WNĘKOWA - ZAPLECZE</t>
  </si>
  <si>
    <t>PANEL RECEPCYJNY PROSTY</t>
  </si>
  <si>
    <t>SZAFA WNĘKOWA W POM. 1/21</t>
  </si>
  <si>
    <t>SZAFKA ŚREDNIA Z DRZWIAMI SUWANYMI</t>
  </si>
  <si>
    <t>ŚCIANKA DZIAŁOWA Z GÓRĄ ZE SZKŁEM</t>
  </si>
  <si>
    <t>SZAFA WNĘKOWA Z POM. 1/24</t>
  </si>
  <si>
    <t>SZAFA 1-DRZWIOWA UBRANIOWA</t>
  </si>
  <si>
    <t>SZAFKA NISKA 1-DRZWIOWA</t>
  </si>
  <si>
    <t>FOTEL WYPOCZYNKOWY</t>
  </si>
  <si>
    <r>
      <rPr>
        <sz val="10"/>
        <rFont val="Arial"/>
        <family val="2"/>
        <charset val="238"/>
      </rPr>
      <t>Wzór</t>
    </r>
    <r>
      <rPr>
        <b/>
        <sz val="10"/>
        <rFont val="Arial"/>
        <family val="2"/>
        <charset val="238"/>
      </rPr>
      <t xml:space="preserve">
Formularz ilościowy 
</t>
    </r>
  </si>
  <si>
    <t>KRZESŁO OBROTOWE GABINETOWE</t>
  </si>
  <si>
    <t>KRZESŁO KONFERENCYJNE GABINETOWE</t>
  </si>
  <si>
    <t>DODAT</t>
  </si>
  <si>
    <t>20,5-23,5</t>
  </si>
  <si>
    <t>67,5-97,5</t>
  </si>
  <si>
    <t>SZAFA Z GÓRĄ OTWARTĄ, DWIE DOLNE PÓŁKI ZAMKNIĘTE DRZWIAMI</t>
  </si>
  <si>
    <t>SZAFA Z GÓRĄ OTWARTĄ , DWIE DOLNE PÓŁKI ZAMYKANE DRZWIAMI</t>
  </si>
  <si>
    <t>Numer pomieszczenia</t>
  </si>
  <si>
    <t>Wartośc netto (7x8)</t>
  </si>
  <si>
    <t>BIURKO ŁUKOWE GABINETOWE</t>
  </si>
  <si>
    <t>PRZYSTAWKA ŁUKOWA GABINETOWA</t>
  </si>
  <si>
    <t>STÓŁ KONFERENCYJNY GABINETOWY</t>
  </si>
  <si>
    <t>WITRYNA ŚREDNIA</t>
  </si>
  <si>
    <t>SZAFKA ŚREDNIA</t>
  </si>
  <si>
    <t>WITRYNA WYSOKA</t>
  </si>
  <si>
    <t>SZAFA WYSOKA</t>
  </si>
  <si>
    <t>SZAFA UBRANIOWO-AKTOWA</t>
  </si>
  <si>
    <t>ZESTAW SIEDZISK WEDŁUG PROJEKTU</t>
  </si>
  <si>
    <t>POM. NA PIĘTRZE</t>
  </si>
  <si>
    <t>HOLL</t>
  </si>
  <si>
    <t xml:space="preserve">WYKŁADZINA DYWANOWA W PŁYTKACH </t>
  </si>
  <si>
    <t>80 m2</t>
  </si>
  <si>
    <t>220 m2</t>
  </si>
  <si>
    <t>cena jednostkowa netto</t>
  </si>
  <si>
    <t xml:space="preserve"> </t>
  </si>
  <si>
    <t>Formularz cenowy</t>
  </si>
  <si>
    <t xml:space="preserve">POKÓJ OPISOWY </t>
  </si>
  <si>
    <t>PRACOWNIA DETEKCJI</t>
  </si>
  <si>
    <t>PRACOWNIA PCR</t>
  </si>
  <si>
    <t>PRACOWNIA IZOLACJI</t>
  </si>
  <si>
    <t>1.</t>
  </si>
  <si>
    <t>2.</t>
  </si>
  <si>
    <t>4.</t>
  </si>
  <si>
    <t>5.</t>
  </si>
  <si>
    <t xml:space="preserve">wartość ogółem netto    </t>
  </si>
  <si>
    <t>VAT</t>
  </si>
  <si>
    <t>wartość   ogółem brutto</t>
  </si>
  <si>
    <t>jm.</t>
  </si>
  <si>
    <t>szt.</t>
  </si>
  <si>
    <t>kpl.</t>
  </si>
  <si>
    <t>liczba</t>
  </si>
  <si>
    <t>(a)</t>
  </si>
  <si>
    <t>(b)</t>
  </si>
  <si>
    <t>(a x b = c)</t>
  </si>
  <si>
    <t>(d)</t>
  </si>
  <si>
    <t>(c + d)</t>
  </si>
  <si>
    <t>ZAŁĄCZNIK NR 1</t>
  </si>
  <si>
    <t>Sfinansowano w ramach reakcji Unii na pandemię COVID-19</t>
  </si>
  <si>
    <t>……..%</t>
  </si>
  <si>
    <t>kwota VAT</t>
  </si>
  <si>
    <t xml:space="preserve">Blat- płyta do stołu roboczego z konglomeratu kwarcowo-granitowego z żywicami poliestrowymi, obrzeże proste, gr. 20mm; blat łączony: długość 1400+2200mm (±5mm), głębokość 750mm (±5mm)
</t>
  </si>
  <si>
    <t xml:space="preserve">Szafka wisząca 600x300x600mm (±5mm) szafka wisząca, laminowana, pełna,
w komplecie z listwą do zawieszenia szafek
</t>
  </si>
  <si>
    <t xml:space="preserve">Taboret z oparciem; podstawa ze stali kwasoodpornej gat. 0H18N9, pięcioramienna wyposażona w koła w obudowie stalowej ocynkowanej o średnicy 50mm, w tym dwa z blokadą, z podporą pod nogi; siedzisko i oparcie tapicerowane materiałem zmywalnym, odpornym na dezynfekcję; regulacja wysokości za pomocą siłownika pneumatycznego, dźwignią nożną; wymiary: średnica podstawy: 600mm ±5mm; średnica siedziska: 350mm ±5mm
</t>
  </si>
  <si>
    <t>Stół roboczy wzmocniony 960x750x730mm (±5mm) stelaż A-kształtny,</t>
  </si>
  <si>
    <t xml:space="preserve">Szafka wisząca 300x300x600mm (±5mm) szafka wisząca, laminowana, pełna,
w komplecie z listwą do zawieszenia szafek
</t>
  </si>
  <si>
    <t>Stół roboczy wzmocniony 960x600x730mm (±5mm) stelaż A-kształtny,</t>
  </si>
  <si>
    <t>Stół roboczy wzmocniony 660x600x730mm (±5mm) stelaż A-kształtny – pod lodówkę podblatową</t>
  </si>
  <si>
    <t>Stół antywbracyjny, z blatem kompozytowym 1200x750x730mm (±10%), wolnostojący wzmacniany, umożliwiajacy położenie wirówki o wadze minimum 120 kg i jej niezakłócone działanie</t>
  </si>
  <si>
    <t>Umywalki/zlewy należy dostarczyc w komplecie z baterią i syfonem.</t>
  </si>
  <si>
    <r>
      <t>Blaty robocze wykonać wg podanych wymiarów, nie dopuszcza się łaczenia blatów prostych z kilku kawałków. Dopuszcza się łaczenie blatów narożnikowych (w kształcie litery L) z 2 kawałków.  Blaty robocze z konglomeratu granitowo-kwarcowego z żywicami poliestrowymi , nie dopuszcza się zamiany blatów na płyty laminowane</t>
    </r>
    <r>
      <rPr>
        <b/>
        <sz val="12"/>
        <color theme="4" tint="-0.249977111117893"/>
        <rFont val="Arial"/>
        <family val="2"/>
        <charset val="238"/>
      </rPr>
      <t xml:space="preserve">.                                                              </t>
    </r>
  </si>
  <si>
    <t>Kolorystyka mebli do uzgodnienia z Zamawiającym</t>
  </si>
  <si>
    <r>
      <t xml:space="preserve">W przypadku urzadzeń sanitarnych wpuszczanych w blat lub mocowanych należy uzgodnioć z zamawiającym rodzaj urzadzenia ( umywalka /zlew) oraz rodzaj baterii </t>
    </r>
    <r>
      <rPr>
        <b/>
        <sz val="12"/>
        <rFont val="Arial"/>
        <family val="2"/>
        <charset val="238"/>
      </rPr>
      <t xml:space="preserve">                                      </t>
    </r>
  </si>
  <si>
    <t xml:space="preserve">Blat - płyta do stołu roboczego z konglomeratu kwarcowo-granitowego z żywicami poliestrowymi, obrzeże proste, gr. 20mm; długość blatu: ok. 1800mm (±5mm); głębokość: 750mm (±5mm)
</t>
  </si>
  <si>
    <t xml:space="preserve">                  Pracownia IHC</t>
  </si>
  <si>
    <t xml:space="preserve">Blat - płyta do stołu roboczego z konglomeratu kwarcowo-granitowego z żywicami poliestrowymi, obrzeże proste, gr. 20mm; długość blatu: ok. 1560mm (±5mm); głębokość: 750mm (±5mm)
</t>
  </si>
  <si>
    <t xml:space="preserve">Krzesło obrotowe. Podstawa pięcioramienna,aluminiowy odlew, samohamowne kółka jezdne fi ±65 mm. Amortyzator gazowy zapewniajacy płynną regulację wysokości siedziska. Mechanizm umożliwiający synchroniczne odchylanie oparcia i siedziska z regulacją twardości sprężyny za pomocą pokrętła, umożliwiającego regulację mechanizmu w pozycji siedzącej. Siedzisko wyposażone w mechanizm regulacji głębokości. Ergonomicznie wyprofilowane siedzisko krzesła z maskownicą z tworzywa w kolorze czarnym.
Ergonomicznie wyprofilowane oparcie krzesła, plastik wewnętrzny oblany pianką wylewaną. w tylnej części oparcia maskownica w kolorze czarnym,regulowane w zakresie głębokości oraz wysokości podparcie lędźwiowe, w tylnej części oparcia charakterystyczny wspornik z tworzywa sztucznego w kolorze czarnym będący jego elementem konstrukcyjnym. Regulowane na wysokość podłokietniki, z nakładką w kolorze czarnym, wykonaną z miękkiego poliuretanu. Nakładka regulowana góra-dół w zakresie 80 mm (±5mm).
Krzesło wyposażone w zagłówek regulowany w zakresach góra-dół.
</t>
  </si>
  <si>
    <r>
      <t>Szafa aktowa dwuskrzydłowa, zamknięta, wym. 800x432x1833mm (±5mm); Korpus i drzwi wykonane z płyty wiórowej dwustronnie melaminowanej w klasie higieniczności E1;
Ściana tylna szafy wykonana z płyty wiórowej dwustronnie melaminowanej w kolorze korpusu szafy,  o grubości min. 8 mm; Ściana tylna wpuszczana w rowek pomiędzy boki szafy.
Wszystkie krawędzie zabezpieczone doklejką z tworzywa sztucznego. Zastosowana doklejka musi mieć odporność na promieniowanie UV. Drzwi płytowe zamontowane do boków korpusu za pomocą zawiasów puszkowych o kącie otwarcia 110° (±10°). Możliwość indywidualnego zagospodarowania przestrzeni wewnętrznej dzięki rzędom otworów co min. 32mm na całej wysokości korpusu. Wyposażenie wewnętrzne: 5 półek wykonanych z płyty o grubości min 18mm, max 25 mm zabezpieczonych przed przypadkowym wysunięciem z szafy za pomocą metalowej podpórki która wchodzi w otwór wywiercony w półce
Wymaga się aby w drzwiach płytowych szafy zamontowany był zamek baskwilowy - blokujący drzwi w 3 punktach. Wymagany jest zamek z numerowanym cylindrem, numerowanym kluczykiem, jeden klucz łamany- gdy klucz zostanie zagubiony musi być możliwość jego domówienia po numerze spisanym z cylindra; Szafa na cokole metalowym o wysokości 30 mm (±5 mm) malowanym proszkowo.
Korpusy szaf fabrycznie sklejone, zmontowane i dostarczane w całości. Nie dopuszcza się montażu/ sklejania szafy na miejscu.</t>
    </r>
    <r>
      <rPr>
        <sz val="12"/>
        <rFont val="Arial"/>
        <family val="2"/>
        <charset val="238"/>
      </rPr>
      <t xml:space="preserve">
</t>
    </r>
  </si>
  <si>
    <t xml:space="preserve">Stół roboczy wzmocniony 1260x750x730mm (±5mm) stelaż A-kształtny,
szafki: 2x szafka szer. 600mm (±5mm)  , z 1 szufladą i pełnymi drzwiczkami; podwieszana,
laminowana, prawa/lewa;
</t>
  </si>
  <si>
    <t xml:space="preserve">Taboret z oparciem; podstawa ze stali kwasoodpornej gat. 0H18N9, pięcioramienna wyposażona w koła w obudowie stalowej ocynkowanej o średnicy 50mm (±5mm), w tym dwa z blokadą, z podporą pod nogi; siedzisko i oparcie tapicerowane materiałem zmywalnym, odpornym na dezynfekcję; regulacja wysokości za pomocą siłownika pneumatycznego, dźwignią nożną; wymiary: średnica podstawy: 600mm (±5mm); średnica siedziska: 350mm (±5mm)
</t>
  </si>
  <si>
    <t xml:space="preserve">Stół roboczy 1450x750x730mm (±5mm) + 660x750x730mm (±5mm) stelaż A-kształtny,
szafki: 2x szafka szer. 400mm (±5mm), podwieszana, z szufladą i drzwiami pełnymi, laminowana
</t>
  </si>
  <si>
    <r>
      <rPr>
        <sz val="12"/>
        <rFont val="Arial"/>
        <family val="2"/>
        <charset val="238"/>
      </rPr>
      <t>Kontener mobilny, z szufladami; wym. 402x600x586mm (±5mm), głębokość szuflad: 500mm (±5mm).
Wykonany z płyty dwustronnie melaminowanej w klasie higieniczności E1 o podwyższonej trwałości w celu zapewnienia długotrwałego użytkowania wymaga się płyty o podwyższonej klasie ścieralności 3A.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Korpus, front, wieniec dolny o grubości 18mm (±2mm), wieniec górny o grubości min. 18mm; wszystkie krawędzie zabezpieczone doklejką z tworzywa sztucznego. Zastosowana doklejka musi mieć odporność na promieniowanie UV. Kontener musi mieć zamontowane podwójne zakryte rolki o wysokości 35mm (±5mm). Kontener musi posiadać 3 szuflady na dokumenty oraz szufladę piórnikową. Szuflady: 1 szuflada piórnikowa wykonana z tworzywa sztucznego na prowadnicach kulkowych; Szuflady kontenera metalowe w kolorze czarnym; Wszystkie szuflady muszą być wyposażone w prowadnice posiadające funkcję wyhamowania szuflady oraz automatycznego dociągu przy zamykaniu. Kontener posiada blokadę wysuwu więcej niż jednej szuflady jednocześnie. W kontenerze zamontowany zamek centralny, który zamyka wszystkie szuflady jednocześnie.</t>
    </r>
    <r>
      <rPr>
        <sz val="11"/>
        <rFont val="Arial"/>
        <family val="2"/>
        <charset val="238"/>
      </rPr>
      <t xml:space="preserve">
</t>
    </r>
  </si>
  <si>
    <r>
      <t xml:space="preserve">Regał otwarty, wym. 800x420x2250mm (±5mm);
Korpus wykonany z płyty wiórowej dwustronnie melaminowanej w klasie higieniczności E1;
Ściana tylna szafy wykonana z płyty wiórowej dwustronnie melaminowanej w kolorze korpusu szafy,  o grubości min. 8 mm
Ściana tylna wpuszczana w rowek pomiędzy boki szafy.
5 półek metalowych o grubości 25 mm - 30 mm malowanych proszkowo w kolorze czarnym, zabezpieczonych przed przypadkowym wysunięciem z szafy za pomocą metalowej podpórki która wchodzi w otwór wywiercony w półce.
Regał na cokole metalowym o wysokości 30 mm (±5mm) malowanym proszkowo.
Korpusy szaf fabrycznie sklejone, zmontowane i dostarczane w całości. Nie dopuszcza się montażu/ sklejania szafy na miejscu.
</t>
    </r>
    <r>
      <rPr>
        <sz val="12"/>
        <rFont val="Arial"/>
        <family val="2"/>
        <charset val="238"/>
      </rPr>
      <t xml:space="preserve">
</t>
    </r>
  </si>
  <si>
    <t>producent, typ i
nr katalogowy (jeśli zostały przypisane)</t>
  </si>
  <si>
    <r>
      <t xml:space="preserve">Biurko proste, wym. ok. 1200x800x740mm (±5mm), wyposażone w przepust kablowy i osłonę na nogi, blat: wykonany z płyty 25mm (±5mm), dwustronnie melaminowanej w klasie higieniczności E1 o podwyższonej trwałości; wszystkie krawędzie blatu zabezpieczone doklejką z tworzywa sztucznego; zastosowana doklejka musi mieć odporność na promieniowanie UV. W blacie stołu zamontowana przelotka kablowa fi 80 mm, wykonana z tworzywa sztucznego; Pod blatem zamontowany kanał kablowy o wymiarach 800x70x72 mm </t>
    </r>
    <r>
      <rPr>
        <sz val="12"/>
        <color theme="1"/>
        <rFont val="Arial"/>
        <family val="2"/>
        <charset val="238"/>
      </rPr>
      <t>(±5mm)</t>
    </r>
    <r>
      <rPr>
        <sz val="12"/>
        <rFont val="Arial"/>
        <family val="2"/>
        <charset val="238"/>
      </rPr>
      <t xml:space="preserve">; kanał kablowy metalowy, malowany proszkowo.
Nogi: metal malowany proszkowo, profil 50x50mm (±5mm), spawanie kolumny nogi i profilu łączącego musi odbywać się od środka nogi. Nie dopuszcza się stosowania spawów widocznych od zewnątrz nogi. Dwie pary nóg muszą być połączone dwiema belkami podblatowymi wykonanymi z profilu 50x25mm (±5mm). Cała konstrukcja malowana proszkowo.Biurko wyposażone w uchwyt na jednostkę centralną komputera, mocowany pod blatem, wymiar 212x460x600mm (±10mm).
</t>
    </r>
  </si>
  <si>
    <t xml:space="preserve">Kontener mobilny, z szufladami; wym. 402x600x586mm (±5mm), głębokość szuflad: 500mm (±5mm). Wykonany z płyty dwustronnie melaminowanej w klasie higieniczności E1 o podwyższonej trwałości w celu zapewnienia długotrwałego użytkowania wymaga się płyty o podwyższonej klasie ścieralności 3A. Korpus, front, wieniec dolny o grubości 18mm (±2mm) (wieniec górny o grubości min. 18mm; wszystkie krawędzie zabezpieczone doklejką z tworzywa sztucznego. Zastosowana doklejka musi mieć odporność na promieniowanie UV. Kontener musi mieć zamontowane podwójne zakryte rolki o wysokości 35mm (±5mm). Kontener musi posiadać 3 szuflady na dokumenty oraz szufladę piórnikową.
Szuflady: 1 szuflada piórnikowa wykonana z tworzywa sztucznego na prowadnicach
kulkowych; Szuflady kontenera metalowe w kolorze czarnym; Wszystkie szuflady muszą być wyposażone w prowadnice posiadające funkcję wyhamowania szuflady oraz automatycznego dociągu przy zamykaniu. Kontener posiada blokadę wysuwu więcej niż jednej szuflady jednocześnie. W kontenerze zamontowany zamek centralny, który zamyka wszystkie szuflady jednocześnie. 
</t>
  </si>
  <si>
    <r>
      <rPr>
        <sz val="12"/>
        <rFont val="Arial"/>
        <family val="2"/>
        <charset val="238"/>
      </rPr>
      <t xml:space="preserve">Szafa aktowa jednoskrzydłowa, zamknięta, wym. 600x432x1833mm (±5mm); Korpus i drzwi wykonane z płyty wiórowej dwustronnie melaminowanej w klasie higieniczności E1; Ściana tylna szafy wykonana z płyty wiórowej dwustronnie melaminowanej w kolorze korpusu szafy,  o grubości min. 8 mm; Ściana tylna wpuszczana w rowek pomiędzy boki szafy. Wszystkie krawędzie zabezpieczone doklejką z tworzywa sztucznego. Zastosowana doklejka musi mieć odporność na promieniowanie UV. Drzwi płytowe zamontowane do boku korpusu za pomocą zawiasów puszkowych o kącie otwarcia 110° (±10°).
Możliwość indywidualnego zagospodarowania przestrzeni wewnętrznej dzięki rzędom otworów co min. 32mm na całej wysokości korpusu. Wyposażenie wewnętrzne: 5 półek wykonanych z płyty o grubości min. 18mm, max. 25 mm zabezpieczonych przed przypadkowym wysunięciem z szafy za pomocą metalowej podpórki która wchodzi w otwór wywiercony w półce.
Wymaga się aby w drzwiach płytowych szafy zamontowany był zamek baskwilowy - blokujący drzwi w 3 punktach.
Wymagany jest zamek z numerowanym cylindrem, numerowanym kluczykiem, jeden klucz łamany - gdy klucz zostanie zagubiony musi być możliwość jego domówienia po numerze spisanym z cylindra;
Szafa na cokole metalowym o wysokości 30 mm (±5mm) malowanym proszkowo. Korpusy szaf fabrycznie sklejone, zmontowane i dostarczane w całości. Nie dopuszcza się montażu/ sklejania szafy na miejscu.
</t>
    </r>
    <r>
      <rPr>
        <sz val="10"/>
        <rFont val="Arial"/>
        <family val="2"/>
        <charset val="238"/>
      </rPr>
      <t xml:space="preserve">
</t>
    </r>
  </si>
  <si>
    <r>
      <t>Biurko proste, wym. ok. 1600x800x740mm (±5mm), wyposażone w przepust kablowy i osłonę na nogi,
blat: wykonany z płyty 25mm (±5mm), dwustronnie melaminowanej w klasie higieniczności E1 o podwyższonej trwałości; wszystkie krawędzie blatu zabezpieczone doklejką z tworzywa sztucznego; zastosowana doklejka musi mieć odporność na promieniowanie UV</t>
    </r>
    <r>
      <rPr>
        <sz val="12"/>
        <color rgb="FFFF0000"/>
        <rFont val="Arial"/>
        <family val="2"/>
        <charset val="238"/>
      </rPr>
      <t xml:space="preserve">. </t>
    </r>
    <r>
      <rPr>
        <sz val="12"/>
        <rFont val="Arial"/>
        <family val="2"/>
        <charset val="238"/>
      </rPr>
      <t xml:space="preserve">W blacie stołu zamontowana przelotka kablowa fi 80 mm, wykonana z tworzywa sztucznego; Pod blatem zamontowany kanał kablowy o wymiarach 800x70x72 mm (±5mm) ; kanał kablowy metalowy, malowany proszkowo. Nogi: metal malowany proszkowo, profil 50x50mm (±5mm), spawanie kolumny nogi i profilu łączącego musi odbywać się od środka nogi. Nie dopuszcza się stosowania spawów widocznych od zewnątrz nogi. Dwie pary nóg muszą być połączone dwiema belkami podblatowymi wykonanymi z profilu 50x25mm (±5mm). Cała konstrukcja malowana proszkowo. Biurko wyposażone w uchwyt na jednostkę centralną komputera, mocowany pod blatem, wym.  212x460x600mm (±5mm)
</t>
    </r>
  </si>
  <si>
    <t xml:space="preserve">Blat- płyta do stołu roboczego wraz z płytą zlewozmywakową z konglomeratu kwarcowo- granitowego z żywicą poliestrową, obrzeże proste, gr. 20mm; długość blatu: 5150 mm (±5mm) - na całą szerokość pomieszczenia, głębokość: 750mm (±5mm)
</t>
  </si>
  <si>
    <t>Stół roboczy wzmocniony 900x750x730mm (±5mm) - moduł zlewozmywakowy/umywalkowy stelaż: C-kształtny,
szafki: 1x szafka szer. 600mm, zlewozmywakowa, z pełnymi drzwiczkami; podwieszana,
laminowana, prawa; 1x szafka szer. 300 mm(±5mm), z 1 szufladą i pełnymi drzwiczkami; podwieszana, laminowana, lewa;
umywalka/zlew: nakładana na blat, ceramiczna z baterią sztorcową bezdotykową</t>
  </si>
  <si>
    <t xml:space="preserve">Stół roboczy 1560x600x740mm (±5mm) stelaż A-kształtny,
blat: płyta z konglomeratu kwarcowo-granitowego z żywicą poliestrową; z obrzeżem
prostym; gr. 20mm
szafki: 2x szafka szer. 400mm(±5mm), podwieszana, z szufladą i drzwiami pełnymi, laminowana
</t>
  </si>
  <si>
    <t xml:space="preserve">Stół roboczy wzmocniony 960x750x730mm (±5mm) stelaż A-kształtny,
szafki: 1x szafka szer. 300mm(±5mm), z 1 szufladą i pełnymi drzwiczkami; podwieszana,
laminowana, prawa;
1x szafka szer. 600mm(±5mm), z 1 szufladą i pełnymi drzwiczkami; podwieszana, laminowana, lewa
</t>
  </si>
  <si>
    <t xml:space="preserve">Blat - płyta do stołu roboczego wraz z płytą zlewozmywakową z konglomeratu kwarcowo- granitowego z żywicą poliestrową, obrzeże proste, gr. 20mm; głębokość: 750mm (±5mm)
długość blatu: 3800mm(±5mm) - na całą szerokość pomieszczenia, zgodnie z rysunkiem W-01
</t>
  </si>
  <si>
    <t xml:space="preserve">Blat - płyta do stołu roboczego z konglomeratu kwarcowo-granitowego z żywicą poliestrową, obrzeże proste, gr. 20mm; głębokość: 750mm (±5mm), długość blatu: 1200mm(±5mm) - na całą szerokość wnęki, zgodnie z rysunkiem W-01
</t>
  </si>
  <si>
    <t xml:space="preserve">Taboret z oparciem; podstawa ze stali kwasoodpornej gat. 0H18N9, pięcioramienna wyposażona w koła w obudowie stalowej ocynkowanej o średnicy 50mm (±5mm), w tym dwa z blokadą, z podporą pod nogi; siedzisko i oparcie tapicerowane materiałem zmywalnym, odpornym na dezynfekcję; regulacja wysokości za pomocą siłownika pneumatycznego, dźwignią nożną; wymiary: średnica podstawy: 600mm ±5mm; średnica siedziska: 350mm ±5mm
</t>
  </si>
  <si>
    <t xml:space="preserve">Stół roboczy wzmocniony 1260x600x730mm (±5mm) stelaż A-kształtny,
szafki: 2x szafka szer. 600mm(±5mm), z 1 szufladą i pełnymi drzwiczkami; podwieszana,
laminowana, prawa;
</t>
  </si>
  <si>
    <t xml:space="preserve">Stół roboczy wzmocniony 900x600x730mm (±5mm) - moduł zlewozmywakowy/umywalkowy stelaż: C-kształtny,
szafki: 
1x szafka szer. 600mm(±5mm), z pełnymi drzwiczkami; podwieszana, laminowana, prawa;
1x szafka szer. 300mm(±5mm), z 1 szufladą i pełnymi drzwiczkami; podwieszana, laminowana, lewa;
umywalka/zlew: nakładana na blat, ceramiczna z baterią sztorcową bezdotykową
</t>
  </si>
  <si>
    <t xml:space="preserve">Stół roboczy wzmocniony 960x600x730mm (±5mm) stelaż A-kształtny,
szafki: 1x szafka szer. 600mm(±5mm), z 1 szufladą i z pełnymi drzwiczkami; podwieszana,
laminowana, prawa;
1x szafka szer. 300mm(±5mm), z 1 szufladą i z pełnymi drzwiczkami; podwieszana, laminowana,
lewa;
</t>
  </si>
  <si>
    <t xml:space="preserve">Stół roboczy wzmocniony 900x600x730mm (±5mm) - moduł zlewozmywakowy/umywalkowy stelaż: C-kształtny,
szafki: 
1x szafka szer. 600mm(±5mm), z pełnymi drzwiczkami; podwieszana, metalowa, prawa;
1x szafka szer. 300mm(±5mm), z 1 szufladą i pełnymi drzwiczkami; podwieszana, metalowa, lewa;
umywalka/zlew:  ceramiczna z baterią sztorcową bezdotykową
</t>
  </si>
  <si>
    <t xml:space="preserve">Stół roboczy wzmocniony 1800x600x730mm (±5mm) stelaż A-kształtny,
szafki: 3x szafka szer. 600mm(±5mm), z  pełnymi drzwiczkami; podwieszana,
METALOWA, prawa;
</t>
  </si>
  <si>
    <t xml:space="preserve">Szafa na bloczki parafinowe: wykonana z blachy stalowej pomalowanej farbami epoksydowymi, moduł podstawowy zawiera: nogi, podstawę, szafkę na bloczki parafinowe, pokrywę; wymiary: 435 x 510 x 1432 mm (±5mm), ilość pojemników: 8 szt. (po 12 szt. kaset)  ilość szuflad w pojemniku na bloczki parafinowe: 4 szt. (po 3000 szt. w szufladzie), razem 12000 szt.
</t>
  </si>
  <si>
    <t>RAZEM</t>
  </si>
  <si>
    <t>WCPIT/EA/381-21/2023</t>
  </si>
</sst>
</file>

<file path=xl/styles.xml><?xml version="1.0" encoding="utf-8"?>
<styleSheet xmlns="http://schemas.openxmlformats.org/spreadsheetml/2006/main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[$zł-415];[Red]\-#,##0.00\ [$zł-415]"/>
    <numFmt numFmtId="165" formatCode="_-* #,##0\ _z_ł_-;\-* #,##0\ _z_ł_-;_-* &quot;-&quot;??\ _z_ł_-;_-@_-"/>
    <numFmt numFmtId="166" formatCode="#,##0.00\ &quot;zł&quot;"/>
  </numFmts>
  <fonts count="51"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i/>
      <shadow/>
      <sz val="8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hadow/>
      <sz val="10"/>
      <color indexed="8"/>
      <name val="Arial"/>
      <family val="2"/>
      <charset val="238"/>
    </font>
    <font>
      <i/>
      <shadow/>
      <sz val="10"/>
      <color indexed="10"/>
      <name val="Arial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u/>
      <sz val="10"/>
      <name val="Tahoma"/>
      <family val="2"/>
      <charset val="238"/>
    </font>
    <font>
      <b/>
      <u/>
      <sz val="10"/>
      <name val="Tahoma"/>
      <family val="2"/>
      <charset val="238"/>
    </font>
    <font>
      <b/>
      <i/>
      <sz val="8"/>
      <color indexed="8"/>
      <name val="Arial CE"/>
      <family val="2"/>
      <charset val="238"/>
    </font>
    <font>
      <b/>
      <i/>
      <sz val="8"/>
      <color indexed="10"/>
      <name val="Arial"/>
      <family val="2"/>
      <charset val="238"/>
    </font>
    <font>
      <i/>
      <sz val="14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indexed="8"/>
      <name val="Arial CE"/>
      <family val="2"/>
      <charset val="238"/>
    </font>
    <font>
      <i/>
      <shadow/>
      <sz val="14"/>
      <color indexed="8"/>
      <name val="Arial"/>
      <family val="2"/>
      <charset val="238"/>
    </font>
    <font>
      <i/>
      <shadow/>
      <sz val="14"/>
      <color indexed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Arial"/>
      <family val="2"/>
      <charset val="238"/>
    </font>
    <font>
      <sz val="11"/>
      <name val="Arial"/>
      <family val="2"/>
      <charset val="238"/>
    </font>
    <font>
      <b/>
      <i/>
      <shadow/>
      <sz val="8"/>
      <color theme="3"/>
      <name val="Arial"/>
      <family val="2"/>
      <charset val="238"/>
    </font>
    <font>
      <b/>
      <i/>
      <sz val="8"/>
      <color theme="3"/>
      <name val="Arial"/>
      <family val="2"/>
      <charset val="238"/>
    </font>
    <font>
      <sz val="10"/>
      <color theme="3"/>
      <name val="Arial"/>
      <family val="2"/>
      <charset val="238"/>
    </font>
    <font>
      <b/>
      <i/>
      <sz val="8"/>
      <color theme="3"/>
      <name val="Arial CE"/>
      <family val="2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name val="Arial"/>
      <family val="2"/>
      <charset val="238"/>
    </font>
    <font>
      <i/>
      <u/>
      <sz val="12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i/>
      <shadow/>
      <sz val="12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shadow/>
      <sz val="12"/>
      <color indexed="8"/>
      <name val="Arial"/>
      <family val="2"/>
      <charset val="238"/>
    </font>
    <font>
      <i/>
      <sz val="12"/>
      <name val="Arial"/>
      <family val="2"/>
      <charset val="238"/>
    </font>
    <font>
      <i/>
      <shadow/>
      <sz val="12"/>
      <color indexed="8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ill="0" applyBorder="0" applyAlignment="0" applyProtection="0"/>
    <xf numFmtId="44" fontId="1" fillId="0" borderId="0" applyFill="0" applyBorder="0" applyAlignment="0" applyProtection="0"/>
    <xf numFmtId="0" fontId="34" fillId="0" borderId="0"/>
    <xf numFmtId="9" fontId="35" fillId="0" borderId="0" applyFill="0" applyBorder="0" applyAlignment="0" applyProtection="0"/>
    <xf numFmtId="0" fontId="34" fillId="0" borderId="0"/>
  </cellStyleXfs>
  <cellXfs count="300">
    <xf numFmtId="0" fontId="0" fillId="0" borderId="0" xfId="0"/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164" fontId="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/>
    <xf numFmtId="164" fontId="7" fillId="0" borderId="1" xfId="0" applyNumberFormat="1" applyFont="1" applyFill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wrapText="1"/>
    </xf>
    <xf numFmtId="0" fontId="7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3" fillId="0" borderId="0" xfId="0" applyFont="1"/>
    <xf numFmtId="0" fontId="0" fillId="2" borderId="0" xfId="0" applyFill="1" applyAlignment="1">
      <alignment wrapText="1"/>
    </xf>
    <xf numFmtId="0" fontId="0" fillId="0" borderId="2" xfId="0" applyFont="1" applyBorder="1"/>
    <xf numFmtId="0" fontId="0" fillId="0" borderId="29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0" borderId="2" xfId="0" applyNumberFormat="1" applyFont="1" applyBorder="1" applyAlignment="1">
      <alignment wrapText="1"/>
    </xf>
    <xf numFmtId="0" fontId="11" fillId="2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/>
    <xf numFmtId="164" fontId="7" fillId="0" borderId="3" xfId="0" applyNumberFormat="1" applyFont="1" applyFill="1" applyBorder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2" xfId="0" applyFont="1" applyBorder="1" applyAlignment="1">
      <alignment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0" fillId="0" borderId="30" xfId="0" applyFont="1" applyBorder="1" applyAlignment="1">
      <alignment horizontal="center"/>
    </xf>
    <xf numFmtId="0" fontId="0" fillId="0" borderId="30" xfId="0" applyFont="1" applyBorder="1" applyAlignment="1">
      <alignment horizontal="center" vertical="center"/>
    </xf>
    <xf numFmtId="0" fontId="0" fillId="0" borderId="4" xfId="0" applyFont="1" applyBorder="1"/>
    <xf numFmtId="0" fontId="0" fillId="0" borderId="4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2" fillId="0" borderId="0" xfId="0" applyFont="1" applyAlignment="1"/>
    <xf numFmtId="0" fontId="5" fillId="0" borderId="0" xfId="0" applyFont="1" applyAlignment="1"/>
    <xf numFmtId="0" fontId="0" fillId="2" borderId="0" xfId="0" applyFill="1" applyAlignment="1">
      <alignment horizontal="center" wrapText="1"/>
    </xf>
    <xf numFmtId="0" fontId="9" fillId="0" borderId="0" xfId="0" applyNumberFormat="1" applyFont="1" applyBorder="1"/>
    <xf numFmtId="0" fontId="21" fillId="0" borderId="0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21" fillId="0" borderId="0" xfId="0" applyNumberFormat="1" applyFont="1" applyBorder="1"/>
    <xf numFmtId="0" fontId="7" fillId="0" borderId="29" xfId="0" applyFont="1" applyBorder="1" applyAlignment="1">
      <alignment horizontal="center" vertical="center" wrapText="1"/>
    </xf>
    <xf numFmtId="0" fontId="0" fillId="2" borderId="29" xfId="0" applyFont="1" applyFill="1" applyBorder="1" applyAlignment="1">
      <alignment wrapText="1"/>
    </xf>
    <xf numFmtId="0" fontId="0" fillId="2" borderId="30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Font="1" applyFill="1" applyBorder="1"/>
    <xf numFmtId="164" fontId="3" fillId="0" borderId="9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9" fillId="0" borderId="4" xfId="0" applyNumberFormat="1" applyFont="1" applyBorder="1"/>
    <xf numFmtId="0" fontId="0" fillId="0" borderId="3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/>
    </xf>
    <xf numFmtId="0" fontId="0" fillId="2" borderId="31" xfId="0" applyFill="1" applyBorder="1" applyAlignment="1">
      <alignment wrapText="1"/>
    </xf>
    <xf numFmtId="0" fontId="7" fillId="0" borderId="3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20" fillId="0" borderId="4" xfId="0" applyNumberFormat="1" applyFont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/>
    </xf>
    <xf numFmtId="0" fontId="0" fillId="2" borderId="4" xfId="0" applyFill="1" applyBorder="1" applyAlignment="1">
      <alignment wrapText="1"/>
    </xf>
    <xf numFmtId="0" fontId="0" fillId="0" borderId="4" xfId="0" applyBorder="1"/>
    <xf numFmtId="0" fontId="0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/>
    <xf numFmtId="164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0" fillId="2" borderId="29" xfId="0" applyNumberFormat="1" applyFont="1" applyFill="1" applyBorder="1" applyAlignment="1">
      <alignment horizontal="center" vertical="center"/>
    </xf>
    <xf numFmtId="0" fontId="30" fillId="2" borderId="29" xfId="0" applyNumberFormat="1" applyFont="1" applyFill="1" applyBorder="1" applyAlignment="1">
      <alignment horizontal="center" vertical="center" wrapText="1"/>
    </xf>
    <xf numFmtId="0" fontId="31" fillId="0" borderId="0" xfId="0" applyNumberFormat="1" applyFont="1" applyBorder="1"/>
    <xf numFmtId="0" fontId="23" fillId="0" borderId="2" xfId="0" applyFont="1" applyBorder="1" applyAlignment="1">
      <alignment horizontal="center" wrapText="1"/>
    </xf>
    <xf numFmtId="164" fontId="25" fillId="2" borderId="1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  <xf numFmtId="0" fontId="30" fillId="2" borderId="32" xfId="0" applyNumberFormat="1" applyFont="1" applyFill="1" applyBorder="1" applyAlignment="1">
      <alignment horizontal="center" vertical="center"/>
    </xf>
    <xf numFmtId="0" fontId="30" fillId="2" borderId="4" xfId="0" applyNumberFormat="1" applyFont="1" applyFill="1" applyBorder="1" applyAlignment="1">
      <alignment horizontal="center" vertical="center" wrapText="1"/>
    </xf>
    <xf numFmtId="0" fontId="30" fillId="2" borderId="4" xfId="0" applyNumberFormat="1" applyFont="1" applyFill="1" applyBorder="1" applyAlignment="1">
      <alignment horizontal="center" vertical="center"/>
    </xf>
    <xf numFmtId="0" fontId="30" fillId="2" borderId="33" xfId="0" applyNumberFormat="1" applyFont="1" applyFill="1" applyBorder="1" applyAlignment="1">
      <alignment horizontal="center" vertical="center"/>
    </xf>
    <xf numFmtId="0" fontId="0" fillId="0" borderId="10" xfId="0" applyFont="1" applyBorder="1"/>
    <xf numFmtId="164" fontId="0" fillId="0" borderId="11" xfId="0" applyNumberFormat="1" applyFont="1" applyBorder="1"/>
    <xf numFmtId="0" fontId="32" fillId="0" borderId="4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/>
    </xf>
    <xf numFmtId="9" fontId="7" fillId="0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/>
    <xf numFmtId="44" fontId="1" fillId="0" borderId="4" xfId="2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31" fillId="0" borderId="10" xfId="0" applyNumberFormat="1" applyFont="1" applyBorder="1" applyAlignment="1">
      <alignment horizontal="center" vertical="center"/>
    </xf>
    <xf numFmtId="0" fontId="31" fillId="2" borderId="10" xfId="0" applyNumberFormat="1" applyFont="1" applyFill="1" applyBorder="1" applyAlignment="1">
      <alignment horizontal="center" vertical="center" wrapText="1"/>
    </xf>
    <xf numFmtId="0" fontId="31" fillId="0" borderId="10" xfId="0" applyNumberFormat="1" applyFont="1" applyBorder="1" applyAlignment="1">
      <alignment horizontal="center" vertical="center" wrapText="1"/>
    </xf>
    <xf numFmtId="0" fontId="33" fillId="0" borderId="10" xfId="0" applyNumberFormat="1" applyFont="1" applyBorder="1" applyAlignment="1" applyProtection="1">
      <alignment horizontal="center" vertical="center" wrapText="1"/>
    </xf>
    <xf numFmtId="0" fontId="30" fillId="2" borderId="10" xfId="0" applyNumberFormat="1" applyFont="1" applyFill="1" applyBorder="1" applyAlignment="1">
      <alignment horizontal="center" vertical="center"/>
    </xf>
    <xf numFmtId="0" fontId="30" fillId="2" borderId="1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14" fillId="2" borderId="0" xfId="0" applyNumberFormat="1" applyFont="1" applyFill="1" applyBorder="1" applyAlignment="1">
      <alignment horizontal="center" vertical="center" wrapText="1"/>
    </xf>
    <xf numFmtId="9" fontId="13" fillId="2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164" fontId="26" fillId="2" borderId="0" xfId="0" applyNumberFormat="1" applyFont="1" applyFill="1" applyBorder="1" applyAlignment="1">
      <alignment horizontal="center" vertical="center" wrapText="1"/>
    </xf>
    <xf numFmtId="9" fontId="25" fillId="2" borderId="0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6" fillId="0" borderId="12" xfId="0" applyNumberFormat="1" applyFont="1" applyBorder="1" applyAlignment="1" applyProtection="1">
      <alignment horizontal="center" vertical="center" wrapText="1"/>
    </xf>
    <xf numFmtId="0" fontId="24" fillId="0" borderId="10" xfId="0" applyNumberFormat="1" applyFont="1" applyBorder="1" applyAlignment="1" applyProtection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/>
    </xf>
    <xf numFmtId="0" fontId="25" fillId="2" borderId="10" xfId="0" applyNumberFormat="1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 wrapText="1"/>
    </xf>
    <xf numFmtId="164" fontId="25" fillId="2" borderId="10" xfId="0" applyNumberFormat="1" applyFont="1" applyFill="1" applyBorder="1" applyAlignment="1">
      <alignment horizontal="center" vertical="center" wrapText="1"/>
    </xf>
    <xf numFmtId="44" fontId="1" fillId="0" borderId="4" xfId="2" applyBorder="1"/>
    <xf numFmtId="165" fontId="4" fillId="0" borderId="4" xfId="1" applyNumberFormat="1" applyFont="1" applyFill="1" applyBorder="1" applyAlignment="1">
      <alignment horizontal="center" vertical="center"/>
    </xf>
    <xf numFmtId="165" fontId="0" fillId="0" borderId="4" xfId="1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0" fontId="29" fillId="0" borderId="10" xfId="0" applyFont="1" applyBorder="1" applyAlignment="1">
      <alignment horizontal="center" wrapText="1"/>
    </xf>
    <xf numFmtId="0" fontId="0" fillId="2" borderId="4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vertical="center"/>
    </xf>
    <xf numFmtId="164" fontId="7" fillId="0" borderId="12" xfId="0" applyNumberFormat="1" applyFont="1" applyFill="1" applyBorder="1" applyAlignment="1">
      <alignment horizontal="center" vertical="center"/>
    </xf>
    <xf numFmtId="9" fontId="7" fillId="0" borderId="12" xfId="0" applyNumberFormat="1" applyFont="1" applyFill="1" applyBorder="1" applyAlignment="1">
      <alignment horizontal="center" vertical="center"/>
    </xf>
    <xf numFmtId="0" fontId="0" fillId="0" borderId="13" xfId="0" applyFont="1" applyFill="1" applyBorder="1"/>
    <xf numFmtId="164" fontId="0" fillId="0" borderId="14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/>
    <xf numFmtId="164" fontId="7" fillId="0" borderId="14" xfId="0" applyNumberFormat="1" applyFont="1" applyFill="1" applyBorder="1"/>
    <xf numFmtId="0" fontId="3" fillId="0" borderId="14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vertical="center"/>
    </xf>
    <xf numFmtId="164" fontId="3" fillId="0" borderId="15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9" fontId="7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/>
    <xf numFmtId="164" fontId="7" fillId="0" borderId="0" xfId="0" applyNumberFormat="1" applyFont="1" applyFill="1" applyBorder="1"/>
    <xf numFmtId="0" fontId="0" fillId="0" borderId="16" xfId="0" applyFont="1" applyFill="1" applyBorder="1"/>
    <xf numFmtId="164" fontId="0" fillId="0" borderId="17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/>
    <xf numFmtId="164" fontId="7" fillId="0" borderId="17" xfId="0" applyNumberFormat="1" applyFont="1" applyFill="1" applyBorder="1"/>
    <xf numFmtId="0" fontId="3" fillId="0" borderId="17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vertical="center"/>
    </xf>
    <xf numFmtId="164" fontId="3" fillId="0" borderId="18" xfId="0" applyNumberFormat="1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6" fillId="0" borderId="10" xfId="0" applyNumberFormat="1" applyFont="1" applyBorder="1" applyAlignment="1" applyProtection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vertical="center"/>
    </xf>
    <xf numFmtId="164" fontId="7" fillId="0" borderId="10" xfId="0" applyNumberFormat="1" applyFont="1" applyFill="1" applyBorder="1" applyAlignment="1">
      <alignment horizontal="center" vertical="center"/>
    </xf>
    <xf numFmtId="9" fontId="7" fillId="0" borderId="10" xfId="0" applyNumberFormat="1" applyFont="1" applyFill="1" applyBorder="1" applyAlignment="1">
      <alignment horizontal="center" vertical="center"/>
    </xf>
    <xf numFmtId="0" fontId="0" fillId="0" borderId="19" xfId="0" applyFont="1" applyBorder="1"/>
    <xf numFmtId="164" fontId="0" fillId="0" borderId="20" xfId="0" applyNumberFormat="1" applyFont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/>
    <xf numFmtId="164" fontId="7" fillId="0" borderId="20" xfId="0" applyNumberFormat="1" applyFont="1" applyFill="1" applyBorder="1"/>
    <xf numFmtId="0" fontId="3" fillId="0" borderId="20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vertical="center"/>
    </xf>
    <xf numFmtId="164" fontId="3" fillId="0" borderId="21" xfId="0" applyNumberFormat="1" applyFont="1" applyFill="1" applyBorder="1" applyAlignment="1">
      <alignment horizontal="center" vertical="center"/>
    </xf>
    <xf numFmtId="0" fontId="31" fillId="0" borderId="4" xfId="0" applyNumberFormat="1" applyFont="1" applyBorder="1" applyAlignment="1">
      <alignment horizontal="center" vertical="center"/>
    </xf>
    <xf numFmtId="0" fontId="31" fillId="2" borderId="4" xfId="0" applyNumberFormat="1" applyFont="1" applyFill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3" fillId="0" borderId="4" xfId="0" applyNumberFormat="1" applyFont="1" applyBorder="1" applyAlignment="1" applyProtection="1">
      <alignment horizontal="center" vertical="center" wrapText="1"/>
    </xf>
    <xf numFmtId="0" fontId="30" fillId="2" borderId="34" xfId="0" applyNumberFormat="1" applyFont="1" applyFill="1" applyBorder="1" applyAlignment="1">
      <alignment horizontal="center" vertical="center"/>
    </xf>
    <xf numFmtId="0" fontId="30" fillId="2" borderId="35" xfId="0" applyNumberFormat="1" applyFont="1" applyFill="1" applyBorder="1" applyAlignment="1">
      <alignment horizontal="center" vertical="center" wrapText="1"/>
    </xf>
    <xf numFmtId="0" fontId="30" fillId="2" borderId="35" xfId="0" applyNumberFormat="1" applyFont="1" applyFill="1" applyBorder="1" applyAlignment="1">
      <alignment horizontal="center" vertical="center"/>
    </xf>
    <xf numFmtId="0" fontId="30" fillId="2" borderId="36" xfId="0" applyNumberFormat="1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left" vertical="top" wrapText="1"/>
    </xf>
    <xf numFmtId="0" fontId="29" fillId="0" borderId="4" xfId="0" applyFont="1" applyBorder="1" applyAlignment="1">
      <alignment horizontal="left" vertical="top" wrapText="1"/>
    </xf>
    <xf numFmtId="0" fontId="36" fillId="0" borderId="4" xfId="0" applyFont="1" applyBorder="1" applyAlignment="1">
      <alignment horizontal="left" vertical="top" wrapText="1"/>
    </xf>
    <xf numFmtId="0" fontId="36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/>
    <xf numFmtId="0" fontId="39" fillId="0" borderId="0" xfId="0" applyFont="1" applyAlignment="1">
      <alignment horizontal="justify"/>
    </xf>
    <xf numFmtId="0" fontId="40" fillId="0" borderId="0" xfId="0" applyFont="1" applyAlignment="1">
      <alignment horizontal="center" vertical="top"/>
    </xf>
    <xf numFmtId="0" fontId="41" fillId="0" borderId="0" xfId="0" applyFont="1" applyAlignment="1">
      <alignment horizontal="left" vertical="top"/>
    </xf>
    <xf numFmtId="0" fontId="36" fillId="0" borderId="0" xfId="0" applyFont="1" applyBorder="1"/>
    <xf numFmtId="0" fontId="36" fillId="0" borderId="4" xfId="0" applyFont="1" applyBorder="1" applyAlignment="1">
      <alignment horizontal="center" vertical="center" wrapText="1"/>
    </xf>
    <xf numFmtId="164" fontId="42" fillId="3" borderId="4" xfId="0" applyNumberFormat="1" applyFont="1" applyFill="1" applyBorder="1" applyAlignment="1">
      <alignment horizontal="left" vertical="top" wrapText="1"/>
    </xf>
    <xf numFmtId="4" fontId="43" fillId="4" borderId="4" xfId="4" applyNumberFormat="1" applyFont="1" applyFill="1" applyBorder="1" applyAlignment="1" applyProtection="1">
      <alignment horizontal="left" vertical="top" wrapText="1"/>
      <protection locked="0"/>
    </xf>
    <xf numFmtId="0" fontId="43" fillId="4" borderId="4" xfId="0" applyFont="1" applyFill="1" applyBorder="1" applyAlignment="1">
      <alignment horizontal="left" vertical="top"/>
    </xf>
    <xf numFmtId="0" fontId="44" fillId="4" borderId="4" xfId="0" applyFont="1" applyFill="1" applyBorder="1" applyAlignment="1">
      <alignment horizontal="left" vertical="top"/>
    </xf>
    <xf numFmtId="4" fontId="43" fillId="4" borderId="4" xfId="3" applyNumberFormat="1" applyFont="1" applyFill="1" applyBorder="1" applyAlignment="1" applyProtection="1">
      <alignment horizontal="left" vertical="top" wrapText="1"/>
      <protection locked="0"/>
    </xf>
    <xf numFmtId="0" fontId="43" fillId="4" borderId="4" xfId="3" applyFont="1" applyFill="1" applyBorder="1" applyAlignment="1" applyProtection="1">
      <alignment horizontal="left" vertical="top" wrapText="1"/>
      <protection locked="0"/>
    </xf>
    <xf numFmtId="0" fontId="36" fillId="0" borderId="10" xfId="0" applyFont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 wrapText="1"/>
    </xf>
    <xf numFmtId="164" fontId="45" fillId="2" borderId="10" xfId="0" applyNumberFormat="1" applyFont="1" applyFill="1" applyBorder="1" applyAlignment="1">
      <alignment horizontal="center" vertical="center" wrapText="1"/>
    </xf>
    <xf numFmtId="0" fontId="43" fillId="0" borderId="37" xfId="3" applyFont="1" applyFill="1" applyBorder="1" applyAlignment="1" applyProtection="1">
      <alignment horizontal="left" vertical="top" wrapText="1"/>
      <protection locked="0"/>
    </xf>
    <xf numFmtId="2" fontId="43" fillId="0" borderId="37" xfId="5" applyNumberFormat="1" applyFont="1" applyFill="1" applyBorder="1" applyAlignment="1">
      <alignment horizontal="left" vertical="top"/>
    </xf>
    <xf numFmtId="4" fontId="43" fillId="0" borderId="37" xfId="5" applyNumberFormat="1" applyFont="1" applyFill="1" applyBorder="1" applyAlignment="1">
      <alignment horizontal="left" vertical="top"/>
    </xf>
    <xf numFmtId="0" fontId="43" fillId="0" borderId="37" xfId="5" applyFont="1" applyFill="1" applyBorder="1" applyAlignment="1">
      <alignment horizontal="left" vertical="top"/>
    </xf>
    <xf numFmtId="0" fontId="36" fillId="0" borderId="10" xfId="0" applyFont="1" applyBorder="1"/>
    <xf numFmtId="0" fontId="38" fillId="0" borderId="10" xfId="0" applyFont="1" applyBorder="1" applyAlignment="1">
      <alignment horizontal="center" vertical="center"/>
    </xf>
    <xf numFmtId="0" fontId="38" fillId="0" borderId="10" xfId="0" applyFont="1" applyBorder="1"/>
    <xf numFmtId="0" fontId="46" fillId="0" borderId="4" xfId="0" applyFont="1" applyBorder="1" applyAlignment="1">
      <alignment vertical="center"/>
    </xf>
    <xf numFmtId="0" fontId="36" fillId="0" borderId="4" xfId="0" applyFont="1" applyBorder="1"/>
    <xf numFmtId="0" fontId="36" fillId="0" borderId="4" xfId="0" applyFont="1" applyBorder="1" applyAlignment="1">
      <alignment horizontal="center" vertical="center"/>
    </xf>
    <xf numFmtId="0" fontId="45" fillId="2" borderId="4" xfId="0" applyNumberFormat="1" applyFont="1" applyFill="1" applyBorder="1" applyAlignment="1">
      <alignment horizontal="center" vertical="center" wrapText="1"/>
    </xf>
    <xf numFmtId="166" fontId="45" fillId="2" borderId="4" xfId="0" applyNumberFormat="1" applyFont="1" applyFill="1" applyBorder="1" applyAlignment="1">
      <alignment horizontal="center" vertical="center" wrapText="1"/>
    </xf>
    <xf numFmtId="166" fontId="47" fillId="2" borderId="4" xfId="0" applyNumberFormat="1" applyFont="1" applyFill="1" applyBorder="1" applyAlignment="1">
      <alignment horizontal="center" vertical="center" wrapText="1"/>
    </xf>
    <xf numFmtId="166" fontId="36" fillId="0" borderId="4" xfId="0" applyNumberFormat="1" applyFont="1" applyBorder="1"/>
    <xf numFmtId="166" fontId="38" fillId="0" borderId="4" xfId="0" applyNumberFormat="1" applyFont="1" applyBorder="1" applyAlignment="1">
      <alignment horizontal="center" vertical="center"/>
    </xf>
    <xf numFmtId="166" fontId="38" fillId="0" borderId="4" xfId="0" applyNumberFormat="1" applyFont="1" applyBorder="1"/>
    <xf numFmtId="0" fontId="36" fillId="0" borderId="4" xfId="0" applyFont="1" applyBorder="1" applyAlignment="1">
      <alignment vertical="top" wrapText="1"/>
    </xf>
    <xf numFmtId="164" fontId="45" fillId="2" borderId="4" xfId="0" applyNumberFormat="1" applyFont="1" applyFill="1" applyBorder="1" applyAlignment="1">
      <alignment horizontal="center" vertical="center" wrapText="1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/>
    </xf>
    <xf numFmtId="0" fontId="36" fillId="2" borderId="4" xfId="0" applyFont="1" applyFill="1" applyBorder="1" applyAlignment="1">
      <alignment wrapText="1"/>
    </xf>
    <xf numFmtId="0" fontId="36" fillId="2" borderId="4" xfId="0" applyFont="1" applyFill="1" applyBorder="1" applyAlignment="1">
      <alignment horizontal="center"/>
    </xf>
    <xf numFmtId="0" fontId="38" fillId="0" borderId="4" xfId="0" applyFont="1" applyBorder="1" applyAlignment="1">
      <alignment horizontal="center" vertical="center"/>
    </xf>
    <xf numFmtId="0" fontId="38" fillId="0" borderId="4" xfId="0" applyFont="1" applyBorder="1"/>
    <xf numFmtId="0" fontId="36" fillId="0" borderId="1" xfId="0" applyFont="1" applyBorder="1" applyAlignment="1">
      <alignment horizontal="center"/>
    </xf>
    <xf numFmtId="0" fontId="36" fillId="5" borderId="4" xfId="0" applyFont="1" applyFill="1" applyBorder="1" applyAlignment="1">
      <alignment wrapText="1"/>
    </xf>
    <xf numFmtId="0" fontId="0" fillId="2" borderId="4" xfId="0" applyFill="1" applyBorder="1" applyAlignment="1">
      <alignment horizontal="left" vertical="top" wrapText="1"/>
    </xf>
    <xf numFmtId="0" fontId="50" fillId="0" borderId="4" xfId="0" applyFont="1" applyBorder="1" applyAlignment="1">
      <alignment horizontal="left" vertical="top" wrapText="1"/>
    </xf>
    <xf numFmtId="0" fontId="36" fillId="2" borderId="4" xfId="0" applyNumberFormat="1" applyFont="1" applyFill="1" applyBorder="1" applyAlignment="1">
      <alignment horizontal="left" vertical="top" wrapText="1"/>
    </xf>
    <xf numFmtId="0" fontId="39" fillId="0" borderId="39" xfId="0" applyFont="1" applyBorder="1"/>
    <xf numFmtId="0" fontId="39" fillId="0" borderId="40" xfId="0" applyFont="1" applyBorder="1"/>
    <xf numFmtId="0" fontId="39" fillId="0" borderId="40" xfId="0" applyFont="1" applyBorder="1" applyAlignment="1">
      <alignment horizontal="center" vertical="center"/>
    </xf>
    <xf numFmtId="0" fontId="39" fillId="0" borderId="41" xfId="0" applyFont="1" applyBorder="1"/>
    <xf numFmtId="0" fontId="39" fillId="0" borderId="38" xfId="0" applyFont="1" applyBorder="1"/>
    <xf numFmtId="0" fontId="36" fillId="6" borderId="22" xfId="0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0" fontId="36" fillId="7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15" fillId="0" borderId="25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wrapText="1" shrinkToFit="1"/>
    </xf>
    <xf numFmtId="0" fontId="2" fillId="0" borderId="0" xfId="0" applyFont="1" applyBorder="1" applyAlignment="1">
      <alignment horizontal="center" wrapText="1"/>
    </xf>
    <xf numFmtId="0" fontId="6" fillId="0" borderId="4" xfId="0" applyNumberFormat="1" applyFont="1" applyBorder="1" applyAlignment="1" applyProtection="1">
      <alignment horizontal="center" vertical="center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Border="1" applyAlignment="1">
      <alignment horizontal="left" wrapText="1"/>
    </xf>
  </cellXfs>
  <cellStyles count="6">
    <cellStyle name="Dziesiętny" xfId="1" builtinId="3"/>
    <cellStyle name="Normalny" xfId="0" builtinId="0"/>
    <cellStyle name="Normalny 2" xfId="3"/>
    <cellStyle name="Normalny 4" xfId="5"/>
    <cellStyle name="Procentowy 2" xfId="4"/>
    <cellStyle name="Walutowy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DA64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49</xdr:row>
      <xdr:rowOff>0</xdr:rowOff>
    </xdr:from>
    <xdr:to>
      <xdr:col>18</xdr:col>
      <xdr:colOff>295275</xdr:colOff>
      <xdr:row>49</xdr:row>
      <xdr:rowOff>304800</xdr:rowOff>
    </xdr:to>
    <xdr:sp macro="" textlink="">
      <xdr:nvSpPr>
        <xdr:cNvPr id="7222" name="AutoShape 947" descr="Rameta narożnik Intro II"/>
        <xdr:cNvSpPr>
          <a:spLocks noChangeAspect="1" noChangeArrowheads="1"/>
        </xdr:cNvSpPr>
      </xdr:nvSpPr>
      <xdr:spPr bwMode="auto">
        <a:xfrm>
          <a:off x="9163050" y="133302375"/>
          <a:ext cx="2952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49</xdr:row>
      <xdr:rowOff>0</xdr:rowOff>
    </xdr:from>
    <xdr:to>
      <xdr:col>18</xdr:col>
      <xdr:colOff>295275</xdr:colOff>
      <xdr:row>49</xdr:row>
      <xdr:rowOff>304800</xdr:rowOff>
    </xdr:to>
    <xdr:sp macro="" textlink="">
      <xdr:nvSpPr>
        <xdr:cNvPr id="7223" name="AutoShape 949" descr="Rameta narożnik Intro II"/>
        <xdr:cNvSpPr>
          <a:spLocks noChangeAspect="1" noChangeArrowheads="1"/>
        </xdr:cNvSpPr>
      </xdr:nvSpPr>
      <xdr:spPr bwMode="auto">
        <a:xfrm>
          <a:off x="9163050" y="133302375"/>
          <a:ext cx="2952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49</xdr:row>
      <xdr:rowOff>0</xdr:rowOff>
    </xdr:from>
    <xdr:to>
      <xdr:col>18</xdr:col>
      <xdr:colOff>295275</xdr:colOff>
      <xdr:row>49</xdr:row>
      <xdr:rowOff>304800</xdr:rowOff>
    </xdr:to>
    <xdr:sp macro="" textlink="">
      <xdr:nvSpPr>
        <xdr:cNvPr id="7224" name="AutoShape 950" descr="Rameta narożnik Intro II"/>
        <xdr:cNvSpPr>
          <a:spLocks noChangeAspect="1" noChangeArrowheads="1"/>
        </xdr:cNvSpPr>
      </xdr:nvSpPr>
      <xdr:spPr bwMode="auto">
        <a:xfrm>
          <a:off x="9163050" y="133302375"/>
          <a:ext cx="2952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847725</xdr:colOff>
      <xdr:row>48</xdr:row>
      <xdr:rowOff>504825</xdr:rowOff>
    </xdr:from>
    <xdr:to>
      <xdr:col>20</xdr:col>
      <xdr:colOff>657225</xdr:colOff>
      <xdr:row>50</xdr:row>
      <xdr:rowOff>903720</xdr:rowOff>
    </xdr:to>
    <xdr:sp macro="" textlink="">
      <xdr:nvSpPr>
        <xdr:cNvPr id="7225" name="AutoShape 952" descr="Rameta narożnik Intro II"/>
        <xdr:cNvSpPr>
          <a:spLocks noChangeAspect="1" noChangeArrowheads="1"/>
        </xdr:cNvSpPr>
      </xdr:nvSpPr>
      <xdr:spPr bwMode="auto">
        <a:xfrm>
          <a:off x="10953750" y="51377850"/>
          <a:ext cx="1857375" cy="189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266701</xdr:colOff>
      <xdr:row>1</xdr:row>
      <xdr:rowOff>0</xdr:rowOff>
    </xdr:from>
    <xdr:to>
      <xdr:col>2</xdr:col>
      <xdr:colOff>7219951</xdr:colOff>
      <xdr:row>1</xdr:row>
      <xdr:rowOff>723900</xdr:rowOff>
    </xdr:to>
    <xdr:pic>
      <xdr:nvPicPr>
        <xdr:cNvPr id="1036" name="Obraz 1" descr="EFRR_Samorzad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1" y="561975"/>
          <a:ext cx="7277100" cy="7239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1"/>
  <sheetViews>
    <sheetView tabSelected="1" view="pageBreakPreview" zoomScaleNormal="100" zoomScaleSheetLayoutView="100" workbookViewId="0">
      <selection activeCell="F2" sqref="F2"/>
    </sheetView>
  </sheetViews>
  <sheetFormatPr defaultColWidth="11.42578125" defaultRowHeight="404.25" customHeight="1"/>
  <cols>
    <col min="1" max="1" width="4.85546875" style="267" customWidth="1"/>
    <col min="2" max="2" width="0" style="219" hidden="1" customWidth="1"/>
    <col min="3" max="3" width="112.140625" style="220" customWidth="1"/>
    <col min="4" max="4" width="13.85546875" style="221" customWidth="1"/>
    <col min="5" max="5" width="8.42578125" style="221" customWidth="1"/>
    <col min="6" max="6" width="12.28515625" style="222" customWidth="1"/>
    <col min="7" max="7" width="13" style="222" customWidth="1"/>
    <col min="8" max="8" width="0" style="222" hidden="1" customWidth="1"/>
    <col min="9" max="9" width="0" style="223" hidden="1" customWidth="1"/>
    <col min="10" max="14" width="0" style="222" hidden="1" customWidth="1"/>
    <col min="15" max="15" width="0" style="224" hidden="1" customWidth="1"/>
    <col min="16" max="18" width="0" style="225" hidden="1" customWidth="1"/>
    <col min="19" max="19" width="10.5703125" style="222" customWidth="1"/>
    <col min="20" max="20" width="7.140625" style="222" customWidth="1"/>
    <col min="21" max="21" width="11.42578125" style="222"/>
    <col min="22" max="22" width="25.140625" style="222" customWidth="1"/>
    <col min="23" max="16384" width="11.42578125" style="222"/>
  </cols>
  <sheetData>
    <row r="1" spans="1:22" ht="44.25" customHeight="1">
      <c r="A1" s="218"/>
      <c r="S1" s="222" t="s">
        <v>185</v>
      </c>
    </row>
    <row r="2" spans="1:22" ht="81" customHeight="1">
      <c r="A2" s="218"/>
      <c r="C2" s="226"/>
    </row>
    <row r="3" spans="1:22" ht="36.75" customHeight="1">
      <c r="A3" s="218"/>
      <c r="C3" s="227" t="s">
        <v>141</v>
      </c>
    </row>
    <row r="4" spans="1:22" ht="30" customHeight="1">
      <c r="A4" s="218"/>
      <c r="C4" s="228" t="s">
        <v>140</v>
      </c>
      <c r="E4" s="222"/>
      <c r="H4" s="223"/>
      <c r="I4" s="222"/>
      <c r="N4" s="224"/>
      <c r="O4" s="225"/>
      <c r="R4" s="222"/>
    </row>
    <row r="5" spans="1:22" ht="14.25" customHeight="1">
      <c r="A5" s="218"/>
    </row>
    <row r="6" spans="1:22" ht="57" hidden="1" customHeight="1">
      <c r="A6" s="218"/>
    </row>
    <row r="7" spans="1:22" ht="3.75" customHeight="1">
      <c r="A7" s="279" t="s">
        <v>119</v>
      </c>
      <c r="B7" s="279"/>
      <c r="C7" s="279"/>
      <c r="D7" s="279"/>
      <c r="E7" s="279"/>
      <c r="F7" s="279"/>
      <c r="G7" s="279"/>
    </row>
    <row r="8" spans="1:22" ht="72.75" customHeight="1">
      <c r="A8" s="230"/>
      <c r="B8" s="230"/>
      <c r="C8" s="230"/>
      <c r="D8" s="231" t="s">
        <v>131</v>
      </c>
      <c r="E8" s="231" t="s">
        <v>134</v>
      </c>
      <c r="F8" s="231" t="s">
        <v>117</v>
      </c>
      <c r="G8" s="232" t="s">
        <v>128</v>
      </c>
      <c r="H8" s="231" t="s">
        <v>7</v>
      </c>
      <c r="I8" s="233"/>
      <c r="J8" s="233"/>
      <c r="K8" s="233"/>
      <c r="L8" s="233"/>
      <c r="M8" s="234"/>
      <c r="N8" s="233"/>
      <c r="O8" s="234"/>
      <c r="P8" s="234"/>
      <c r="Q8" s="233"/>
      <c r="R8" s="233"/>
      <c r="S8" s="235" t="s">
        <v>129</v>
      </c>
      <c r="T8" s="235" t="s">
        <v>143</v>
      </c>
      <c r="U8" s="235" t="s">
        <v>130</v>
      </c>
      <c r="V8" s="236" t="s">
        <v>166</v>
      </c>
    </row>
    <row r="9" spans="1:22" s="229" customFormat="1" ht="55.5" customHeight="1">
      <c r="A9" s="237" t="s">
        <v>0</v>
      </c>
      <c r="B9" s="237" t="s">
        <v>1</v>
      </c>
      <c r="C9" s="238" t="s">
        <v>46</v>
      </c>
      <c r="D9" s="239"/>
      <c r="E9" s="240" t="s">
        <v>135</v>
      </c>
      <c r="F9" s="241" t="s">
        <v>136</v>
      </c>
      <c r="G9" s="242" t="s">
        <v>137</v>
      </c>
      <c r="H9" s="242"/>
      <c r="I9" s="242" t="s">
        <v>138</v>
      </c>
      <c r="J9" s="242" t="s">
        <v>139</v>
      </c>
      <c r="K9" s="243"/>
      <c r="L9" s="244"/>
      <c r="M9" s="245"/>
      <c r="N9" s="244"/>
      <c r="O9" s="246"/>
      <c r="P9" s="246"/>
      <c r="Q9" s="244"/>
      <c r="R9" s="244"/>
      <c r="S9" s="242" t="s">
        <v>142</v>
      </c>
      <c r="T9" s="242" t="s">
        <v>138</v>
      </c>
      <c r="U9" s="242" t="s">
        <v>139</v>
      </c>
      <c r="V9" s="243"/>
    </row>
    <row r="10" spans="1:22" s="229" customFormat="1" ht="69.75" customHeight="1">
      <c r="A10" s="280" t="s">
        <v>120</v>
      </c>
      <c r="B10" s="280"/>
      <c r="C10" s="280"/>
      <c r="D10" s="280"/>
      <c r="E10" s="280"/>
      <c r="F10" s="280"/>
      <c r="G10" s="280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8"/>
      <c r="T10" s="248"/>
      <c r="U10" s="248"/>
      <c r="V10" s="248"/>
    </row>
    <row r="11" spans="1:22" s="229" customFormat="1" ht="181.5" customHeight="1">
      <c r="A11" s="249">
        <v>1</v>
      </c>
      <c r="B11" s="249"/>
      <c r="C11" s="215" t="s">
        <v>167</v>
      </c>
      <c r="D11" s="250" t="s">
        <v>132</v>
      </c>
      <c r="E11" s="250">
        <v>4</v>
      </c>
      <c r="F11" s="250"/>
      <c r="G11" s="251"/>
      <c r="H11" s="252"/>
      <c r="I11" s="253"/>
      <c r="J11" s="253"/>
      <c r="K11" s="253"/>
      <c r="L11" s="253"/>
      <c r="M11" s="254"/>
      <c r="N11" s="253"/>
      <c r="O11" s="255"/>
      <c r="P11" s="255"/>
      <c r="Q11" s="253"/>
      <c r="R11" s="253"/>
      <c r="S11" s="248"/>
      <c r="T11" s="248"/>
      <c r="U11" s="248"/>
      <c r="V11" s="248"/>
    </row>
    <row r="12" spans="1:22" s="229" customFormat="1" ht="171" customHeight="1">
      <c r="A12" s="249">
        <v>2</v>
      </c>
      <c r="B12" s="249"/>
      <c r="C12" s="215" t="s">
        <v>159</v>
      </c>
      <c r="D12" s="250" t="s">
        <v>132</v>
      </c>
      <c r="E12" s="250">
        <v>4</v>
      </c>
      <c r="F12" s="250"/>
      <c r="G12" s="251"/>
      <c r="H12" s="252"/>
      <c r="I12" s="253"/>
      <c r="J12" s="253"/>
      <c r="K12" s="253"/>
      <c r="L12" s="253"/>
      <c r="M12" s="254"/>
      <c r="N12" s="253"/>
      <c r="O12" s="255"/>
      <c r="P12" s="255"/>
      <c r="Q12" s="253"/>
      <c r="R12" s="253"/>
      <c r="S12" s="248"/>
      <c r="T12" s="248"/>
      <c r="U12" s="248" t="s">
        <v>118</v>
      </c>
      <c r="V12" s="248"/>
    </row>
    <row r="13" spans="1:22" s="229" customFormat="1" ht="190.5" customHeight="1">
      <c r="A13" s="249">
        <v>3</v>
      </c>
      <c r="B13" s="249"/>
      <c r="C13" s="215" t="s">
        <v>168</v>
      </c>
      <c r="D13" s="250" t="s">
        <v>132</v>
      </c>
      <c r="E13" s="250">
        <v>4</v>
      </c>
      <c r="F13" s="250"/>
      <c r="G13" s="251"/>
      <c r="H13" s="252"/>
      <c r="I13" s="253"/>
      <c r="J13" s="253"/>
      <c r="K13" s="253"/>
      <c r="L13" s="253"/>
      <c r="M13" s="254"/>
      <c r="N13" s="253"/>
      <c r="O13" s="255"/>
      <c r="P13" s="255"/>
      <c r="Q13" s="253"/>
      <c r="R13" s="253"/>
      <c r="S13" s="248"/>
      <c r="T13" s="248"/>
      <c r="U13" s="248"/>
      <c r="V13" s="248"/>
    </row>
    <row r="14" spans="1:22" s="229" customFormat="1" ht="255.75" customHeight="1">
      <c r="A14" s="249">
        <v>4</v>
      </c>
      <c r="B14" s="249"/>
      <c r="C14" s="215" t="s">
        <v>160</v>
      </c>
      <c r="D14" s="250" t="s">
        <v>132</v>
      </c>
      <c r="E14" s="250">
        <v>2</v>
      </c>
      <c r="F14" s="250"/>
      <c r="G14" s="251"/>
      <c r="H14" s="252"/>
      <c r="I14" s="253"/>
      <c r="J14" s="253"/>
      <c r="K14" s="253"/>
      <c r="L14" s="253"/>
      <c r="M14" s="254"/>
      <c r="N14" s="253"/>
      <c r="O14" s="255"/>
      <c r="P14" s="255"/>
      <c r="Q14" s="253"/>
      <c r="R14" s="253"/>
      <c r="S14" s="248"/>
      <c r="T14" s="248"/>
      <c r="U14" s="248"/>
      <c r="V14" s="248"/>
    </row>
    <row r="15" spans="1:22" s="229" customFormat="1" ht="280.5" customHeight="1">
      <c r="A15" s="249">
        <v>5</v>
      </c>
      <c r="B15" s="249"/>
      <c r="C15" s="269" t="s">
        <v>169</v>
      </c>
      <c r="D15" s="250" t="s">
        <v>132</v>
      </c>
      <c r="E15" s="250">
        <v>1</v>
      </c>
      <c r="F15" s="250"/>
      <c r="G15" s="251"/>
      <c r="H15" s="252"/>
      <c r="I15" s="253"/>
      <c r="J15" s="253"/>
      <c r="K15" s="253"/>
      <c r="L15" s="253"/>
      <c r="M15" s="254"/>
      <c r="N15" s="253"/>
      <c r="O15" s="255"/>
      <c r="P15" s="255"/>
      <c r="Q15" s="253"/>
      <c r="R15" s="253"/>
      <c r="S15" s="248"/>
      <c r="T15" s="248"/>
      <c r="U15" s="248"/>
      <c r="V15" s="248"/>
    </row>
    <row r="16" spans="1:22" s="229" customFormat="1" ht="37.5" customHeight="1">
      <c r="A16" s="280" t="s">
        <v>121</v>
      </c>
      <c r="B16" s="280"/>
      <c r="C16" s="280"/>
      <c r="D16" s="280"/>
      <c r="E16" s="280"/>
      <c r="F16" s="280"/>
      <c r="G16" s="280"/>
      <c r="H16" s="252"/>
      <c r="I16" s="253"/>
      <c r="J16" s="253"/>
      <c r="K16" s="253"/>
      <c r="L16" s="253"/>
      <c r="M16" s="254"/>
      <c r="N16" s="253"/>
      <c r="O16" s="255"/>
      <c r="P16" s="255"/>
      <c r="Q16" s="253"/>
      <c r="R16" s="253"/>
      <c r="S16" s="248"/>
      <c r="T16" s="248"/>
      <c r="U16" s="248"/>
      <c r="V16" s="248"/>
    </row>
    <row r="17" spans="1:22" s="229" customFormat="1" ht="100.5" customHeight="1">
      <c r="A17" s="249">
        <v>1</v>
      </c>
      <c r="B17" s="249"/>
      <c r="C17" s="256" t="s">
        <v>162</v>
      </c>
      <c r="D17" s="250" t="s">
        <v>132</v>
      </c>
      <c r="E17" s="250">
        <v>2</v>
      </c>
      <c r="F17" s="250"/>
      <c r="G17" s="251"/>
      <c r="H17" s="252"/>
      <c r="I17" s="253"/>
      <c r="J17" s="253"/>
      <c r="K17" s="253"/>
      <c r="L17" s="253"/>
      <c r="M17" s="254"/>
      <c r="N17" s="253"/>
      <c r="O17" s="255"/>
      <c r="P17" s="255"/>
      <c r="Q17" s="253"/>
      <c r="R17" s="253"/>
      <c r="S17" s="248"/>
      <c r="T17" s="248"/>
      <c r="U17" s="248"/>
      <c r="V17" s="248"/>
    </row>
    <row r="18" spans="1:22" s="229" customFormat="1" ht="54.75" customHeight="1">
      <c r="A18" s="249">
        <v>2</v>
      </c>
      <c r="B18" s="249"/>
      <c r="C18" s="256" t="s">
        <v>144</v>
      </c>
      <c r="D18" s="250" t="s">
        <v>132</v>
      </c>
      <c r="E18" s="250">
        <v>1</v>
      </c>
      <c r="F18" s="250"/>
      <c r="G18" s="251"/>
      <c r="H18" s="252"/>
      <c r="I18" s="253"/>
      <c r="J18" s="253"/>
      <c r="K18" s="253"/>
      <c r="L18" s="253"/>
      <c r="M18" s="254"/>
      <c r="N18" s="253"/>
      <c r="O18" s="255"/>
      <c r="P18" s="255"/>
      <c r="Q18" s="253"/>
      <c r="R18" s="253"/>
      <c r="S18" s="248"/>
      <c r="T18" s="248"/>
      <c r="U18" s="248"/>
      <c r="V18" s="248"/>
    </row>
    <row r="19" spans="1:22" s="229" customFormat="1" ht="63" customHeight="1">
      <c r="A19" s="249">
        <v>3</v>
      </c>
      <c r="B19" s="249"/>
      <c r="C19" s="256" t="s">
        <v>161</v>
      </c>
      <c r="D19" s="250" t="s">
        <v>133</v>
      </c>
      <c r="E19" s="250">
        <v>1</v>
      </c>
      <c r="F19" s="250"/>
      <c r="G19" s="251"/>
      <c r="H19" s="252"/>
      <c r="I19" s="253"/>
      <c r="J19" s="253"/>
      <c r="K19" s="253"/>
      <c r="L19" s="253"/>
      <c r="M19" s="254"/>
      <c r="N19" s="253"/>
      <c r="O19" s="255"/>
      <c r="P19" s="255"/>
      <c r="Q19" s="253"/>
      <c r="R19" s="253"/>
      <c r="S19" s="248"/>
      <c r="T19" s="248"/>
      <c r="U19" s="248"/>
      <c r="V19" s="248"/>
    </row>
    <row r="20" spans="1:22" s="229" customFormat="1" ht="51.75" customHeight="1">
      <c r="A20" s="249">
        <v>4</v>
      </c>
      <c r="B20" s="249"/>
      <c r="C20" s="256" t="s">
        <v>163</v>
      </c>
      <c r="D20" s="250" t="s">
        <v>133</v>
      </c>
      <c r="E20" s="250">
        <v>1</v>
      </c>
      <c r="F20" s="250"/>
      <c r="G20" s="251"/>
      <c r="H20" s="252"/>
      <c r="I20" s="253"/>
      <c r="J20" s="253"/>
      <c r="K20" s="253"/>
      <c r="L20" s="253"/>
      <c r="M20" s="254"/>
      <c r="N20" s="253"/>
      <c r="O20" s="255"/>
      <c r="P20" s="255"/>
      <c r="Q20" s="253"/>
      <c r="R20" s="253"/>
      <c r="S20" s="248"/>
      <c r="T20" s="248"/>
      <c r="U20" s="248"/>
      <c r="V20" s="248"/>
    </row>
    <row r="21" spans="1:22" s="229" customFormat="1" ht="60" customHeight="1">
      <c r="A21" s="249">
        <v>5</v>
      </c>
      <c r="B21" s="249"/>
      <c r="C21" s="256" t="s">
        <v>145</v>
      </c>
      <c r="D21" s="250" t="s">
        <v>132</v>
      </c>
      <c r="E21" s="250">
        <v>6</v>
      </c>
      <c r="F21" s="250"/>
      <c r="G21" s="251"/>
      <c r="H21" s="252"/>
      <c r="I21" s="253"/>
      <c r="J21" s="253"/>
      <c r="K21" s="253"/>
      <c r="L21" s="253"/>
      <c r="M21" s="254"/>
      <c r="N21" s="253"/>
      <c r="O21" s="255"/>
      <c r="P21" s="255"/>
      <c r="Q21" s="253"/>
      <c r="R21" s="253"/>
      <c r="S21" s="248"/>
      <c r="T21" s="248"/>
      <c r="U21" s="248"/>
      <c r="V21" s="248"/>
    </row>
    <row r="22" spans="1:22" s="229" customFormat="1" ht="62.25" customHeight="1">
      <c r="A22" s="280" t="s">
        <v>120</v>
      </c>
      <c r="B22" s="280"/>
      <c r="C22" s="280"/>
      <c r="D22" s="280"/>
      <c r="E22" s="280"/>
      <c r="F22" s="280"/>
      <c r="G22" s="280"/>
      <c r="H22" s="252"/>
      <c r="I22" s="253"/>
      <c r="J22" s="253"/>
      <c r="K22" s="253"/>
      <c r="L22" s="253"/>
      <c r="M22" s="254"/>
      <c r="N22" s="253"/>
      <c r="O22" s="255"/>
      <c r="P22" s="255"/>
      <c r="Q22" s="253"/>
      <c r="R22" s="253"/>
      <c r="S22" s="248"/>
      <c r="T22" s="248"/>
      <c r="U22" s="248"/>
      <c r="V22" s="248"/>
    </row>
    <row r="23" spans="1:22" s="229" customFormat="1" ht="165.75" customHeight="1">
      <c r="A23" s="249">
        <v>1</v>
      </c>
      <c r="B23" s="249"/>
      <c r="C23" s="217" t="s">
        <v>170</v>
      </c>
      <c r="D23" s="249" t="s">
        <v>132</v>
      </c>
      <c r="E23" s="249">
        <v>2</v>
      </c>
      <c r="F23" s="249"/>
      <c r="G23" s="251"/>
      <c r="H23" s="252"/>
      <c r="I23" s="253"/>
      <c r="J23" s="253"/>
      <c r="K23" s="253"/>
      <c r="L23" s="253"/>
      <c r="M23" s="254"/>
      <c r="N23" s="253"/>
      <c r="O23" s="255"/>
      <c r="P23" s="255"/>
      <c r="Q23" s="253"/>
      <c r="R23" s="253"/>
      <c r="S23" s="248"/>
      <c r="T23" s="248"/>
      <c r="U23" s="248"/>
      <c r="V23" s="248"/>
    </row>
    <row r="24" spans="1:22" s="229" customFormat="1" ht="183" customHeight="1">
      <c r="A24" s="249">
        <v>2</v>
      </c>
      <c r="B24" s="249"/>
      <c r="C24" s="216" t="s">
        <v>164</v>
      </c>
      <c r="D24" s="249" t="s">
        <v>132</v>
      </c>
      <c r="E24" s="249">
        <v>2</v>
      </c>
      <c r="F24" s="249"/>
      <c r="G24" s="251"/>
      <c r="H24" s="252"/>
      <c r="I24" s="253"/>
      <c r="J24" s="253"/>
      <c r="K24" s="253"/>
      <c r="L24" s="253"/>
      <c r="M24" s="254"/>
      <c r="N24" s="253"/>
      <c r="O24" s="255"/>
      <c r="P24" s="255"/>
      <c r="Q24" s="253"/>
      <c r="R24" s="253"/>
      <c r="S24" s="248"/>
      <c r="T24" s="248"/>
      <c r="U24" s="248"/>
      <c r="V24" s="248"/>
    </row>
    <row r="25" spans="1:22" s="229" customFormat="1" ht="174.75" customHeight="1">
      <c r="A25" s="249">
        <v>3</v>
      </c>
      <c r="B25" s="249"/>
      <c r="C25" s="215" t="s">
        <v>159</v>
      </c>
      <c r="D25" s="249" t="s">
        <v>132</v>
      </c>
      <c r="E25" s="249">
        <v>2</v>
      </c>
      <c r="F25" s="249"/>
      <c r="G25" s="251"/>
      <c r="H25" s="252"/>
      <c r="I25" s="253"/>
      <c r="J25" s="253"/>
      <c r="K25" s="253"/>
      <c r="L25" s="253"/>
      <c r="M25" s="254"/>
      <c r="N25" s="253"/>
      <c r="O25" s="255"/>
      <c r="P25" s="255"/>
      <c r="Q25" s="253"/>
      <c r="R25" s="253"/>
      <c r="S25" s="248"/>
      <c r="T25" s="248"/>
      <c r="U25" s="248"/>
      <c r="V25" s="248"/>
    </row>
    <row r="26" spans="1:22" s="229" customFormat="1" ht="176.25" customHeight="1">
      <c r="A26" s="249">
        <v>4</v>
      </c>
      <c r="B26" s="249"/>
      <c r="C26" s="217" t="s">
        <v>165</v>
      </c>
      <c r="D26" s="249" t="s">
        <v>132</v>
      </c>
      <c r="E26" s="249">
        <v>2</v>
      </c>
      <c r="F26" s="249"/>
      <c r="G26" s="251"/>
      <c r="H26" s="252"/>
      <c r="I26" s="253"/>
      <c r="J26" s="253"/>
      <c r="K26" s="253"/>
      <c r="L26" s="253"/>
      <c r="M26" s="254"/>
      <c r="N26" s="253"/>
      <c r="O26" s="255"/>
      <c r="P26" s="255"/>
      <c r="Q26" s="253"/>
      <c r="R26" s="253"/>
      <c r="S26" s="248"/>
      <c r="T26" s="248"/>
      <c r="U26" s="248"/>
      <c r="V26" s="248"/>
    </row>
    <row r="27" spans="1:22" s="229" customFormat="1" ht="65.25" customHeight="1">
      <c r="A27" s="280" t="s">
        <v>122</v>
      </c>
      <c r="B27" s="280"/>
      <c r="C27" s="280"/>
      <c r="D27" s="280"/>
      <c r="E27" s="280"/>
      <c r="F27" s="280"/>
      <c r="G27" s="280"/>
      <c r="H27" s="252"/>
      <c r="I27" s="253"/>
      <c r="J27" s="253"/>
      <c r="K27" s="253"/>
      <c r="L27" s="253"/>
      <c r="M27" s="254"/>
      <c r="N27" s="253"/>
      <c r="O27" s="255"/>
      <c r="P27" s="255"/>
      <c r="Q27" s="253"/>
      <c r="R27" s="253"/>
      <c r="S27" s="248"/>
      <c r="T27" s="248"/>
      <c r="U27" s="248"/>
      <c r="V27" s="248"/>
    </row>
    <row r="28" spans="1:22" s="229" customFormat="1" ht="86.25" customHeight="1">
      <c r="A28" s="249">
        <v>1</v>
      </c>
      <c r="B28" s="249"/>
      <c r="C28" s="215" t="s">
        <v>146</v>
      </c>
      <c r="D28" s="250" t="s">
        <v>132</v>
      </c>
      <c r="E28" s="250">
        <v>3</v>
      </c>
      <c r="F28" s="250"/>
      <c r="G28" s="251"/>
      <c r="H28" s="252"/>
      <c r="I28" s="253"/>
      <c r="J28" s="253"/>
      <c r="K28" s="253"/>
      <c r="L28" s="253"/>
      <c r="M28" s="254"/>
      <c r="N28" s="253"/>
      <c r="O28" s="255"/>
      <c r="P28" s="255"/>
      <c r="Q28" s="253"/>
      <c r="R28" s="253"/>
      <c r="S28" s="248"/>
      <c r="T28" s="248"/>
      <c r="U28" s="248"/>
      <c r="V28" s="248"/>
    </row>
    <row r="29" spans="1:22" s="229" customFormat="1" ht="69" customHeight="1">
      <c r="A29" s="249">
        <v>2</v>
      </c>
      <c r="B29" s="249"/>
      <c r="C29" s="215" t="s">
        <v>171</v>
      </c>
      <c r="D29" s="250" t="s">
        <v>132</v>
      </c>
      <c r="E29" s="250">
        <v>1</v>
      </c>
      <c r="F29" s="250"/>
      <c r="G29" s="251"/>
      <c r="H29" s="252"/>
      <c r="I29" s="253"/>
      <c r="J29" s="253"/>
      <c r="K29" s="253"/>
      <c r="L29" s="253"/>
      <c r="M29" s="254"/>
      <c r="N29" s="253"/>
      <c r="O29" s="255"/>
      <c r="P29" s="255"/>
      <c r="Q29" s="253"/>
      <c r="R29" s="253"/>
      <c r="S29" s="248"/>
      <c r="T29" s="248"/>
      <c r="U29" s="248"/>
      <c r="V29" s="248"/>
    </row>
    <row r="30" spans="1:22" s="229" customFormat="1" ht="58.5" customHeight="1">
      <c r="A30" s="249">
        <v>3</v>
      </c>
      <c r="B30" s="249"/>
      <c r="C30" s="215" t="s">
        <v>158</v>
      </c>
      <c r="D30" s="250" t="s">
        <v>132</v>
      </c>
      <c r="E30" s="250">
        <v>1</v>
      </c>
      <c r="F30" s="250"/>
      <c r="G30" s="251"/>
      <c r="H30" s="252"/>
      <c r="I30" s="253"/>
      <c r="J30" s="253"/>
      <c r="K30" s="253"/>
      <c r="L30" s="253"/>
      <c r="M30" s="254"/>
      <c r="N30" s="253"/>
      <c r="O30" s="255"/>
      <c r="P30" s="255"/>
      <c r="Q30" s="253"/>
      <c r="R30" s="253"/>
      <c r="S30" s="248"/>
      <c r="T30" s="248"/>
      <c r="U30" s="248"/>
      <c r="V30" s="248"/>
    </row>
    <row r="31" spans="1:22" s="229" customFormat="1" ht="104.25" customHeight="1">
      <c r="A31" s="249">
        <v>4</v>
      </c>
      <c r="B31" s="249"/>
      <c r="C31" s="215" t="s">
        <v>172</v>
      </c>
      <c r="D31" s="250" t="s">
        <v>133</v>
      </c>
      <c r="E31" s="250">
        <v>1</v>
      </c>
      <c r="F31" s="250"/>
      <c r="G31" s="251"/>
      <c r="H31" s="252"/>
      <c r="I31" s="253"/>
      <c r="J31" s="253"/>
      <c r="K31" s="253"/>
      <c r="L31" s="253"/>
      <c r="M31" s="254"/>
      <c r="N31" s="253"/>
      <c r="O31" s="255"/>
      <c r="P31" s="255"/>
      <c r="Q31" s="253"/>
      <c r="R31" s="253"/>
      <c r="S31" s="248"/>
      <c r="T31" s="248"/>
      <c r="U31" s="248"/>
      <c r="V31" s="248"/>
    </row>
    <row r="32" spans="1:22" s="229" customFormat="1" ht="36.75" customHeight="1">
      <c r="A32" s="249">
        <v>5</v>
      </c>
      <c r="B32" s="249"/>
      <c r="C32" s="215" t="s">
        <v>147</v>
      </c>
      <c r="D32" s="250" t="s">
        <v>133</v>
      </c>
      <c r="E32" s="250">
        <v>2</v>
      </c>
      <c r="F32" s="250"/>
      <c r="G32" s="251"/>
      <c r="H32" s="252"/>
      <c r="I32" s="253"/>
      <c r="J32" s="253"/>
      <c r="K32" s="253"/>
      <c r="L32" s="253"/>
      <c r="M32" s="254"/>
      <c r="N32" s="253"/>
      <c r="O32" s="255"/>
      <c r="P32" s="255"/>
      <c r="Q32" s="253"/>
      <c r="R32" s="253"/>
      <c r="S32" s="248"/>
      <c r="T32" s="248"/>
      <c r="U32" s="248"/>
      <c r="V32" s="248"/>
    </row>
    <row r="33" spans="1:22" s="229" customFormat="1" ht="72" customHeight="1">
      <c r="A33" s="249">
        <v>6</v>
      </c>
      <c r="B33" s="249"/>
      <c r="C33" s="215" t="s">
        <v>173</v>
      </c>
      <c r="D33" s="250" t="s">
        <v>133</v>
      </c>
      <c r="E33" s="250">
        <v>1</v>
      </c>
      <c r="F33" s="250"/>
      <c r="G33" s="251"/>
      <c r="H33" s="252"/>
      <c r="I33" s="253"/>
      <c r="J33" s="253"/>
      <c r="K33" s="253"/>
      <c r="L33" s="253"/>
      <c r="M33" s="254"/>
      <c r="N33" s="253"/>
      <c r="O33" s="255"/>
      <c r="P33" s="255"/>
      <c r="Q33" s="253"/>
      <c r="R33" s="253"/>
      <c r="S33" s="248"/>
      <c r="T33" s="248"/>
      <c r="U33" s="248"/>
      <c r="V33" s="248"/>
    </row>
    <row r="34" spans="1:22" s="229" customFormat="1" ht="76.5" customHeight="1">
      <c r="A34" s="249">
        <v>7</v>
      </c>
      <c r="B34" s="249"/>
      <c r="C34" s="215" t="s">
        <v>174</v>
      </c>
      <c r="D34" s="250" t="s">
        <v>133</v>
      </c>
      <c r="E34" s="250">
        <v>2</v>
      </c>
      <c r="F34" s="250"/>
      <c r="G34" s="251"/>
      <c r="H34" s="252"/>
      <c r="I34" s="253"/>
      <c r="J34" s="253"/>
      <c r="K34" s="253"/>
      <c r="L34" s="253"/>
      <c r="M34" s="254"/>
      <c r="N34" s="253"/>
      <c r="O34" s="255"/>
      <c r="P34" s="255"/>
      <c r="Q34" s="253"/>
      <c r="R34" s="253"/>
      <c r="S34" s="248"/>
      <c r="T34" s="248"/>
      <c r="U34" s="248"/>
      <c r="V34" s="248"/>
    </row>
    <row r="35" spans="1:22" s="229" customFormat="1" ht="39" customHeight="1">
      <c r="A35" s="249">
        <v>8</v>
      </c>
      <c r="B35" s="249"/>
      <c r="C35" s="215" t="s">
        <v>145</v>
      </c>
      <c r="D35" s="250" t="s">
        <v>132</v>
      </c>
      <c r="E35" s="250">
        <v>8</v>
      </c>
      <c r="F35" s="250"/>
      <c r="G35" s="251"/>
      <c r="H35" s="252"/>
      <c r="I35" s="253"/>
      <c r="J35" s="253"/>
      <c r="K35" s="253"/>
      <c r="L35" s="253"/>
      <c r="M35" s="254"/>
      <c r="N35" s="253"/>
      <c r="O35" s="255"/>
      <c r="P35" s="255"/>
      <c r="Q35" s="253"/>
      <c r="R35" s="253"/>
      <c r="S35" s="248"/>
      <c r="T35" s="248"/>
      <c r="U35" s="248"/>
      <c r="V35" s="248"/>
    </row>
    <row r="36" spans="1:22" s="229" customFormat="1" ht="51" customHeight="1">
      <c r="A36" s="249">
        <v>9</v>
      </c>
      <c r="B36" s="249"/>
      <c r="C36" s="215" t="s">
        <v>148</v>
      </c>
      <c r="D36" s="250" t="s">
        <v>132</v>
      </c>
      <c r="E36" s="250">
        <v>1</v>
      </c>
      <c r="F36" s="250"/>
      <c r="G36" s="251"/>
      <c r="H36" s="252"/>
      <c r="I36" s="253"/>
      <c r="J36" s="253"/>
      <c r="K36" s="253"/>
      <c r="L36" s="253"/>
      <c r="M36" s="254"/>
      <c r="N36" s="253"/>
      <c r="O36" s="255"/>
      <c r="P36" s="255"/>
      <c r="Q36" s="253"/>
      <c r="R36" s="253"/>
      <c r="S36" s="248" t="s">
        <v>118</v>
      </c>
      <c r="T36" s="248"/>
      <c r="U36" s="248"/>
      <c r="V36" s="248"/>
    </row>
    <row r="37" spans="1:22" s="229" customFormat="1" ht="67.5" customHeight="1">
      <c r="A37" s="280" t="s">
        <v>123</v>
      </c>
      <c r="B37" s="280"/>
      <c r="C37" s="280"/>
      <c r="D37" s="280"/>
      <c r="E37" s="280"/>
      <c r="F37" s="280"/>
      <c r="G37" s="280"/>
      <c r="H37" s="252"/>
      <c r="I37" s="253"/>
      <c r="J37" s="253"/>
      <c r="K37" s="253"/>
      <c r="L37" s="253"/>
      <c r="M37" s="254"/>
      <c r="N37" s="253"/>
      <c r="O37" s="255"/>
      <c r="P37" s="255"/>
      <c r="Q37" s="253"/>
      <c r="R37" s="253"/>
      <c r="S37" s="248"/>
      <c r="T37" s="248"/>
      <c r="U37" s="248"/>
      <c r="V37" s="248"/>
    </row>
    <row r="38" spans="1:22" s="229" customFormat="1" ht="90.75" customHeight="1">
      <c r="A38" s="249">
        <v>1</v>
      </c>
      <c r="B38" s="249"/>
      <c r="C38" s="256" t="s">
        <v>177</v>
      </c>
      <c r="D38" s="250" t="s">
        <v>132</v>
      </c>
      <c r="E38" s="250">
        <v>2</v>
      </c>
      <c r="F38" s="250"/>
      <c r="G38" s="251"/>
      <c r="H38" s="252"/>
      <c r="I38" s="253"/>
      <c r="J38" s="253"/>
      <c r="K38" s="253"/>
      <c r="L38" s="253"/>
      <c r="M38" s="254"/>
      <c r="N38" s="253"/>
      <c r="O38" s="255"/>
      <c r="P38" s="255"/>
      <c r="Q38" s="253"/>
      <c r="R38" s="253"/>
      <c r="S38" s="248"/>
      <c r="T38" s="248"/>
      <c r="U38" s="248"/>
      <c r="V38" s="248"/>
    </row>
    <row r="39" spans="1:22" s="229" customFormat="1" ht="58.5" customHeight="1">
      <c r="A39" s="249">
        <v>2</v>
      </c>
      <c r="B39" s="249"/>
      <c r="C39" s="256" t="s">
        <v>175</v>
      </c>
      <c r="D39" s="250" t="s">
        <v>132</v>
      </c>
      <c r="E39" s="250">
        <v>1</v>
      </c>
      <c r="F39" s="250"/>
      <c r="G39" s="251"/>
      <c r="H39" s="252"/>
      <c r="I39" s="253"/>
      <c r="J39" s="253"/>
      <c r="K39" s="253"/>
      <c r="L39" s="253"/>
      <c r="M39" s="254"/>
      <c r="N39" s="253"/>
      <c r="O39" s="255"/>
      <c r="P39" s="255"/>
      <c r="Q39" s="253"/>
      <c r="R39" s="253"/>
      <c r="S39" s="248"/>
      <c r="T39" s="248"/>
      <c r="U39" s="248"/>
      <c r="V39" s="248"/>
    </row>
    <row r="40" spans="1:22" s="229" customFormat="1" ht="56.25" customHeight="1">
      <c r="A40" s="249">
        <v>3</v>
      </c>
      <c r="B40" s="249"/>
      <c r="C40" s="215" t="s">
        <v>176</v>
      </c>
      <c r="D40" s="250" t="s">
        <v>132</v>
      </c>
      <c r="E40" s="250">
        <v>1</v>
      </c>
      <c r="F40" s="257"/>
      <c r="G40" s="251"/>
      <c r="H40" s="252"/>
      <c r="I40" s="253"/>
      <c r="J40" s="253"/>
      <c r="K40" s="253"/>
      <c r="L40" s="253"/>
      <c r="M40" s="254"/>
      <c r="N40" s="253"/>
      <c r="O40" s="255"/>
      <c r="P40" s="255"/>
      <c r="Q40" s="253"/>
      <c r="R40" s="253"/>
      <c r="S40" s="248"/>
      <c r="T40" s="248"/>
      <c r="U40" s="248"/>
      <c r="V40" s="248"/>
    </row>
    <row r="41" spans="1:22" s="229" customFormat="1" ht="34.5" customHeight="1">
      <c r="A41" s="249">
        <v>4</v>
      </c>
      <c r="B41" s="249"/>
      <c r="C41" s="217" t="s">
        <v>149</v>
      </c>
      <c r="D41" s="249" t="s">
        <v>133</v>
      </c>
      <c r="E41" s="249">
        <v>1</v>
      </c>
      <c r="F41" s="257"/>
      <c r="G41" s="251"/>
      <c r="H41" s="252"/>
      <c r="I41" s="253"/>
      <c r="J41" s="253"/>
      <c r="K41" s="253"/>
      <c r="L41" s="253"/>
      <c r="M41" s="254"/>
      <c r="N41" s="253"/>
      <c r="O41" s="255"/>
      <c r="P41" s="255"/>
      <c r="Q41" s="253"/>
      <c r="R41" s="253"/>
      <c r="S41" s="248"/>
      <c r="T41" s="248"/>
      <c r="U41" s="248"/>
      <c r="V41" s="248"/>
    </row>
    <row r="42" spans="1:22" s="229" customFormat="1" ht="73.5" customHeight="1">
      <c r="A42" s="249">
        <v>5</v>
      </c>
      <c r="B42" s="249"/>
      <c r="C42" s="217" t="s">
        <v>178</v>
      </c>
      <c r="D42" s="249" t="s">
        <v>133</v>
      </c>
      <c r="E42" s="249">
        <v>1</v>
      </c>
      <c r="F42" s="249"/>
      <c r="G42" s="251"/>
      <c r="H42" s="252"/>
      <c r="I42" s="253"/>
      <c r="J42" s="253"/>
      <c r="K42" s="253"/>
      <c r="L42" s="253"/>
      <c r="M42" s="254"/>
      <c r="N42" s="253"/>
      <c r="O42" s="255"/>
      <c r="P42" s="255"/>
      <c r="Q42" s="253"/>
      <c r="R42" s="253"/>
      <c r="S42" s="248"/>
      <c r="T42" s="248"/>
      <c r="U42" s="248"/>
      <c r="V42" s="248"/>
    </row>
    <row r="43" spans="1:22" s="229" customFormat="1" ht="105" customHeight="1">
      <c r="A43" s="249">
        <v>6</v>
      </c>
      <c r="B43" s="249"/>
      <c r="C43" s="217" t="s">
        <v>179</v>
      </c>
      <c r="D43" s="249" t="s">
        <v>133</v>
      </c>
      <c r="E43" s="249">
        <v>1</v>
      </c>
      <c r="F43" s="249"/>
      <c r="G43" s="251"/>
      <c r="H43" s="252"/>
      <c r="I43" s="253"/>
      <c r="J43" s="253"/>
      <c r="K43" s="253"/>
      <c r="L43" s="253"/>
      <c r="M43" s="254"/>
      <c r="N43" s="253"/>
      <c r="O43" s="255"/>
      <c r="P43" s="255"/>
      <c r="Q43" s="253"/>
      <c r="R43" s="253"/>
      <c r="S43" s="258" t="s">
        <v>118</v>
      </c>
      <c r="T43" s="248"/>
      <c r="U43" s="248"/>
      <c r="V43" s="248"/>
    </row>
    <row r="44" spans="1:22" s="229" customFormat="1" ht="87.75" customHeight="1">
      <c r="A44" s="249">
        <v>7</v>
      </c>
      <c r="B44" s="249"/>
      <c r="C44" s="217" t="s">
        <v>180</v>
      </c>
      <c r="D44" s="249" t="s">
        <v>133</v>
      </c>
      <c r="E44" s="249">
        <v>1</v>
      </c>
      <c r="F44" s="249"/>
      <c r="G44" s="251"/>
      <c r="H44" s="252"/>
      <c r="I44" s="253"/>
      <c r="J44" s="253"/>
      <c r="K44" s="253"/>
      <c r="L44" s="253"/>
      <c r="M44" s="254"/>
      <c r="N44" s="253"/>
      <c r="O44" s="255"/>
      <c r="P44" s="255"/>
      <c r="Q44" s="253"/>
      <c r="R44" s="253"/>
      <c r="S44" s="248"/>
      <c r="T44" s="248"/>
      <c r="U44" s="248"/>
      <c r="V44" s="248"/>
    </row>
    <row r="45" spans="1:22" s="229" customFormat="1" ht="31.5" customHeight="1">
      <c r="A45" s="249">
        <v>8</v>
      </c>
      <c r="B45" s="249"/>
      <c r="C45" s="217" t="s">
        <v>150</v>
      </c>
      <c r="D45" s="249" t="s">
        <v>133</v>
      </c>
      <c r="E45" s="249">
        <v>1</v>
      </c>
      <c r="F45" s="249"/>
      <c r="G45" s="251"/>
      <c r="H45" s="252"/>
      <c r="I45" s="253"/>
      <c r="J45" s="253"/>
      <c r="K45" s="253"/>
      <c r="L45" s="253"/>
      <c r="M45" s="254"/>
      <c r="N45" s="253"/>
      <c r="O45" s="255"/>
      <c r="P45" s="255"/>
      <c r="Q45" s="253"/>
      <c r="R45" s="253"/>
      <c r="S45" s="248"/>
      <c r="T45" s="248"/>
      <c r="U45" s="248"/>
      <c r="V45" s="248"/>
    </row>
    <row r="46" spans="1:22" s="229" customFormat="1" ht="40.5" customHeight="1">
      <c r="A46" s="249">
        <v>9</v>
      </c>
      <c r="B46" s="249"/>
      <c r="C46" s="217" t="s">
        <v>145</v>
      </c>
      <c r="D46" s="249" t="s">
        <v>132</v>
      </c>
      <c r="E46" s="249">
        <v>5</v>
      </c>
      <c r="F46" s="249"/>
      <c r="G46" s="251"/>
      <c r="H46" s="252"/>
      <c r="I46" s="253"/>
      <c r="J46" s="253"/>
      <c r="K46" s="253"/>
      <c r="L46" s="253"/>
      <c r="M46" s="254"/>
      <c r="N46" s="253"/>
      <c r="O46" s="255"/>
      <c r="P46" s="255"/>
      <c r="Q46" s="253"/>
      <c r="R46" s="253"/>
      <c r="S46" s="248"/>
      <c r="T46" s="248"/>
      <c r="U46" s="248"/>
      <c r="V46" s="248"/>
    </row>
    <row r="47" spans="1:22" s="229" customFormat="1" ht="45.75" customHeight="1">
      <c r="A47" s="249">
        <v>10</v>
      </c>
      <c r="B47" s="249"/>
      <c r="C47" s="217" t="s">
        <v>148</v>
      </c>
      <c r="D47" s="249" t="s">
        <v>132</v>
      </c>
      <c r="E47" s="249">
        <v>2</v>
      </c>
      <c r="F47" s="249"/>
      <c r="G47" s="251"/>
      <c r="H47" s="252"/>
      <c r="I47" s="253"/>
      <c r="J47" s="253"/>
      <c r="K47" s="253"/>
      <c r="L47" s="253"/>
      <c r="M47" s="254"/>
      <c r="N47" s="253"/>
      <c r="O47" s="255"/>
      <c r="P47" s="255"/>
      <c r="Q47" s="253"/>
      <c r="R47" s="253"/>
      <c r="S47" s="248"/>
      <c r="T47" s="248"/>
      <c r="U47" s="248"/>
      <c r="V47" s="248"/>
    </row>
    <row r="48" spans="1:22" s="229" customFormat="1" ht="39" customHeight="1">
      <c r="A48" s="249">
        <v>11</v>
      </c>
      <c r="B48" s="249"/>
      <c r="C48" s="217" t="s">
        <v>151</v>
      </c>
      <c r="D48" s="249" t="s">
        <v>132</v>
      </c>
      <c r="E48" s="249">
        <v>1</v>
      </c>
      <c r="F48" s="249"/>
      <c r="G48" s="251"/>
      <c r="H48" s="252"/>
      <c r="I48" s="253"/>
      <c r="J48" s="253"/>
      <c r="K48" s="253"/>
      <c r="L48" s="253"/>
      <c r="M48" s="254"/>
      <c r="N48" s="253"/>
      <c r="O48" s="255"/>
      <c r="P48" s="255"/>
      <c r="Q48" s="253"/>
      <c r="R48" s="253"/>
      <c r="S48" s="248"/>
      <c r="T48" s="248"/>
      <c r="U48" s="248"/>
      <c r="V48" s="248"/>
    </row>
    <row r="49" spans="1:22" s="229" customFormat="1" ht="44.25" customHeight="1">
      <c r="A49" s="281"/>
      <c r="B49" s="281"/>
      <c r="C49" s="281"/>
      <c r="D49" s="281"/>
      <c r="E49" s="281"/>
      <c r="F49" s="281"/>
      <c r="G49" s="281"/>
      <c r="H49" s="252"/>
      <c r="I49" s="253"/>
      <c r="J49" s="253"/>
      <c r="K49" s="253"/>
      <c r="L49" s="253"/>
      <c r="M49" s="254"/>
      <c r="N49" s="253"/>
      <c r="O49" s="255"/>
      <c r="P49" s="255"/>
      <c r="Q49" s="253"/>
      <c r="R49" s="253"/>
      <c r="S49" s="248"/>
      <c r="T49" s="248"/>
      <c r="U49" s="248"/>
      <c r="V49" s="248"/>
    </row>
    <row r="50" spans="1:22" ht="73.5" customHeight="1">
      <c r="A50" s="282" t="s">
        <v>157</v>
      </c>
      <c r="B50" s="283"/>
      <c r="C50" s="283"/>
      <c r="D50" s="283"/>
      <c r="E50" s="283"/>
      <c r="F50" s="283"/>
      <c r="G50" s="284"/>
      <c r="H50" s="260"/>
      <c r="I50" s="260"/>
      <c r="J50" s="260"/>
      <c r="K50" s="260"/>
      <c r="L50" s="260"/>
      <c r="M50" s="260"/>
      <c r="N50" s="260"/>
      <c r="O50" s="261"/>
      <c r="P50" s="261"/>
      <c r="Q50" s="261"/>
      <c r="R50" s="261"/>
      <c r="S50" s="248"/>
      <c r="T50" s="248"/>
      <c r="U50" s="248"/>
      <c r="V50" s="248"/>
    </row>
    <row r="51" spans="1:22" ht="84.75" customHeight="1">
      <c r="A51" s="249">
        <v>1</v>
      </c>
      <c r="B51" s="249"/>
      <c r="C51" s="270" t="s">
        <v>181</v>
      </c>
      <c r="D51" s="249" t="s">
        <v>133</v>
      </c>
      <c r="E51" s="249">
        <v>1</v>
      </c>
      <c r="F51" s="249"/>
      <c r="G51" s="259"/>
      <c r="H51" s="260"/>
      <c r="I51" s="260"/>
      <c r="J51" s="260"/>
      <c r="K51" s="260"/>
      <c r="L51" s="260"/>
      <c r="M51" s="260"/>
      <c r="N51" s="260"/>
      <c r="O51" s="261"/>
      <c r="P51" s="261"/>
      <c r="Q51" s="261"/>
      <c r="R51" s="261"/>
      <c r="S51" s="248"/>
      <c r="T51" s="248"/>
      <c r="U51" s="248"/>
      <c r="V51" s="248"/>
    </row>
    <row r="52" spans="1:22" ht="56.25" customHeight="1">
      <c r="A52" s="249">
        <v>2</v>
      </c>
      <c r="B52" s="249"/>
      <c r="C52" s="217" t="s">
        <v>182</v>
      </c>
      <c r="D52" s="249" t="s">
        <v>133</v>
      </c>
      <c r="E52" s="249">
        <v>1</v>
      </c>
      <c r="F52" s="249"/>
      <c r="G52" s="259"/>
      <c r="H52" s="260"/>
      <c r="I52" s="260"/>
      <c r="J52" s="260"/>
      <c r="K52" s="260"/>
      <c r="L52" s="260"/>
      <c r="M52" s="260"/>
      <c r="N52" s="260"/>
      <c r="O52" s="261"/>
      <c r="P52" s="261"/>
      <c r="Q52" s="261"/>
      <c r="R52" s="261"/>
      <c r="S52" s="248"/>
      <c r="T52" s="248"/>
      <c r="U52" s="248"/>
      <c r="V52" s="248"/>
    </row>
    <row r="53" spans="1:22" ht="57.75" customHeight="1">
      <c r="A53" s="249">
        <v>3</v>
      </c>
      <c r="B53" s="249"/>
      <c r="C53" s="215" t="s">
        <v>156</v>
      </c>
      <c r="D53" s="250" t="s">
        <v>132</v>
      </c>
      <c r="E53" s="250">
        <v>1</v>
      </c>
      <c r="F53" s="249"/>
      <c r="G53" s="259"/>
      <c r="H53" s="260"/>
      <c r="I53" s="260"/>
      <c r="J53" s="260"/>
      <c r="K53" s="260"/>
      <c r="L53" s="260"/>
      <c r="M53" s="260"/>
      <c r="N53" s="260"/>
      <c r="O53" s="261"/>
      <c r="P53" s="261"/>
      <c r="Q53" s="261"/>
      <c r="R53" s="261"/>
      <c r="S53" s="248"/>
      <c r="T53" s="248"/>
      <c r="U53" s="248"/>
      <c r="V53" s="248"/>
    </row>
    <row r="54" spans="1:22" ht="73.5" customHeight="1">
      <c r="A54" s="249">
        <v>4</v>
      </c>
      <c r="B54" s="249"/>
      <c r="C54" s="271" t="s">
        <v>183</v>
      </c>
      <c r="D54" s="250" t="s">
        <v>132</v>
      </c>
      <c r="E54" s="250">
        <v>2</v>
      </c>
      <c r="F54" s="249"/>
      <c r="G54" s="259"/>
      <c r="H54" s="260"/>
      <c r="I54" s="260"/>
      <c r="J54" s="260"/>
      <c r="K54" s="260"/>
      <c r="L54" s="260"/>
      <c r="M54" s="260"/>
      <c r="N54" s="260"/>
      <c r="O54" s="261"/>
      <c r="P54" s="261"/>
      <c r="Q54" s="261"/>
      <c r="R54" s="261"/>
      <c r="S54" s="248"/>
      <c r="T54" s="248"/>
      <c r="U54" s="248"/>
      <c r="V54" s="248"/>
    </row>
    <row r="55" spans="1:22" ht="56.25" customHeight="1" thickBot="1">
      <c r="A55" s="249"/>
      <c r="B55" s="249"/>
      <c r="C55" s="249"/>
      <c r="D55" s="249"/>
      <c r="E55" s="249"/>
      <c r="F55" s="249"/>
      <c r="G55" s="259"/>
      <c r="H55" s="260"/>
      <c r="I55" s="260"/>
      <c r="J55" s="260"/>
      <c r="K55" s="260"/>
      <c r="L55" s="260"/>
      <c r="M55" s="260"/>
      <c r="N55" s="260"/>
      <c r="O55" s="261"/>
      <c r="P55" s="261"/>
      <c r="Q55" s="261"/>
      <c r="R55" s="261"/>
      <c r="S55" s="248"/>
      <c r="T55" s="248"/>
      <c r="U55" s="248"/>
      <c r="V55" s="248"/>
    </row>
    <row r="56" spans="1:22" ht="60" customHeight="1" thickBot="1">
      <c r="A56" s="277" t="s">
        <v>184</v>
      </c>
      <c r="B56" s="278"/>
      <c r="C56" s="278"/>
      <c r="D56" s="278"/>
      <c r="E56" s="278"/>
      <c r="F56" s="278"/>
      <c r="G56" s="272"/>
      <c r="H56" s="273"/>
      <c r="I56" s="274"/>
      <c r="J56" s="273"/>
      <c r="K56" s="273"/>
      <c r="L56" s="273"/>
      <c r="M56" s="273"/>
      <c r="N56" s="273"/>
      <c r="O56" s="274"/>
      <c r="P56" s="273"/>
      <c r="Q56" s="273"/>
      <c r="R56" s="273"/>
      <c r="S56" s="275"/>
      <c r="T56" s="276"/>
      <c r="U56" s="276"/>
      <c r="V56" s="276"/>
    </row>
    <row r="57" spans="1:22" ht="50.25" customHeight="1">
      <c r="A57" s="262" t="s">
        <v>124</v>
      </c>
      <c r="B57" s="262"/>
      <c r="C57" s="263" t="s">
        <v>154</v>
      </c>
      <c r="D57" s="264"/>
      <c r="E57" s="264"/>
      <c r="F57" s="248"/>
      <c r="G57" s="244"/>
      <c r="H57" s="244"/>
      <c r="I57" s="237"/>
      <c r="J57" s="244"/>
      <c r="K57" s="244"/>
      <c r="L57" s="244"/>
      <c r="M57" s="244"/>
      <c r="N57" s="244"/>
      <c r="O57" s="245"/>
      <c r="P57" s="246"/>
      <c r="Q57" s="246"/>
      <c r="R57" s="246"/>
      <c r="S57" s="244"/>
      <c r="T57" s="244"/>
      <c r="U57" s="244"/>
      <c r="V57" s="244"/>
    </row>
    <row r="58" spans="1:22" ht="51" customHeight="1">
      <c r="A58" s="262" t="s">
        <v>125</v>
      </c>
      <c r="B58" s="262"/>
      <c r="C58" s="268" t="s">
        <v>153</v>
      </c>
      <c r="D58" s="264"/>
      <c r="E58" s="264"/>
      <c r="F58" s="248"/>
      <c r="G58" s="248"/>
      <c r="H58" s="248"/>
      <c r="I58" s="249"/>
      <c r="J58" s="248"/>
      <c r="K58" s="248"/>
      <c r="L58" s="248"/>
      <c r="M58" s="248"/>
      <c r="N58" s="248"/>
      <c r="O58" s="265"/>
      <c r="P58" s="266"/>
      <c r="Q58" s="266"/>
      <c r="R58" s="266"/>
      <c r="S58" s="248"/>
      <c r="T58" s="248"/>
      <c r="U58" s="248"/>
      <c r="V58" s="248"/>
    </row>
    <row r="59" spans="1:22" ht="35.25" customHeight="1">
      <c r="A59" s="262" t="s">
        <v>126</v>
      </c>
      <c r="B59" s="262"/>
      <c r="C59" s="268" t="s">
        <v>155</v>
      </c>
      <c r="D59" s="264"/>
      <c r="E59" s="264"/>
      <c r="F59" s="248"/>
      <c r="G59" s="248"/>
      <c r="H59" s="248"/>
      <c r="I59" s="249"/>
      <c r="J59" s="248"/>
      <c r="K59" s="248"/>
      <c r="L59" s="248"/>
      <c r="M59" s="248"/>
      <c r="N59" s="248"/>
      <c r="O59" s="265"/>
      <c r="P59" s="266"/>
      <c r="Q59" s="266"/>
      <c r="R59" s="266"/>
      <c r="S59" s="248"/>
      <c r="T59" s="248"/>
      <c r="U59" s="248"/>
      <c r="V59" s="248"/>
    </row>
    <row r="60" spans="1:22" ht="27.75" customHeight="1">
      <c r="A60" s="262" t="s">
        <v>127</v>
      </c>
      <c r="B60" s="262"/>
      <c r="C60" s="268" t="s">
        <v>152</v>
      </c>
      <c r="D60" s="264"/>
      <c r="E60" s="264"/>
      <c r="F60" s="248"/>
      <c r="G60" s="248"/>
      <c r="H60" s="248"/>
      <c r="I60" s="249"/>
      <c r="J60" s="248"/>
      <c r="K60" s="248"/>
      <c r="L60" s="248"/>
      <c r="M60" s="248"/>
      <c r="N60" s="248"/>
      <c r="O60" s="265"/>
      <c r="P60" s="266"/>
      <c r="Q60" s="266"/>
      <c r="R60" s="266"/>
      <c r="S60" s="248"/>
      <c r="T60" s="248"/>
      <c r="U60" s="248"/>
      <c r="V60" s="248"/>
    </row>
    <row r="61" spans="1:22" ht="34.5" customHeight="1">
      <c r="A61" s="262"/>
      <c r="B61" s="262"/>
      <c r="C61" s="263"/>
      <c r="D61" s="264"/>
      <c r="E61" s="264"/>
      <c r="F61" s="248"/>
      <c r="G61" s="248"/>
      <c r="H61" s="248"/>
      <c r="I61" s="249"/>
      <c r="J61" s="248"/>
      <c r="K61" s="248"/>
      <c r="L61" s="248"/>
      <c r="M61" s="248"/>
      <c r="N61" s="248"/>
      <c r="O61" s="265"/>
      <c r="P61" s="266"/>
      <c r="Q61" s="266"/>
      <c r="R61" s="266"/>
      <c r="S61" s="248"/>
      <c r="T61" s="248"/>
      <c r="U61" s="248"/>
      <c r="V61" s="248"/>
    </row>
  </sheetData>
  <mergeCells count="9">
    <mergeCell ref="A56:F56"/>
    <mergeCell ref="A7:G7"/>
    <mergeCell ref="A10:G10"/>
    <mergeCell ref="A16:G16"/>
    <mergeCell ref="A22:G22"/>
    <mergeCell ref="A27:G27"/>
    <mergeCell ref="A37:G37"/>
    <mergeCell ref="A49:G49"/>
    <mergeCell ref="A50:G50"/>
  </mergeCells>
  <printOptions horizontalCentered="1"/>
  <pageMargins left="0.23622047244094491" right="0.23622047244094491" top="0.59055118110236227" bottom="0.43307086614173229" header="0.31496062992125984" footer="0.19685039370078741"/>
  <pageSetup paperSize="9" scale="41" orientation="portrait" useFirstPageNumber="1" r:id="rId1"/>
  <headerFooter alignWithMargins="0">
    <oddFooter>&amp;C&amp;P/ &amp;N</oddFooter>
  </headerFooter>
  <rowBreaks count="1" manualBreakCount="1">
    <brk id="21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F104"/>
  <sheetViews>
    <sheetView zoomScale="110" zoomScaleNormal="110" zoomScaleSheetLayoutView="75" workbookViewId="0">
      <selection activeCell="T42" sqref="T42"/>
    </sheetView>
  </sheetViews>
  <sheetFormatPr defaultColWidth="11.42578125" defaultRowHeight="12.75"/>
  <cols>
    <col min="1" max="1" width="4.85546875" style="23" customWidth="1"/>
    <col min="2" max="2" width="0" style="12" hidden="1" customWidth="1"/>
    <col min="3" max="3" width="30.42578125" style="14" customWidth="1"/>
    <col min="4" max="4" width="17.140625" style="15" customWidth="1"/>
    <col min="5" max="5" width="8.5703125" style="12" customWidth="1"/>
    <col min="6" max="6" width="9" style="12" customWidth="1"/>
    <col min="7" max="7" width="9.85546875" style="13" customWidth="1"/>
    <col min="8" max="8" width="0" style="7" hidden="1" customWidth="1"/>
    <col min="9" max="9" width="0" style="13" hidden="1" customWidth="1"/>
    <col min="10" max="14" width="0" style="7" hidden="1" customWidth="1"/>
    <col min="15" max="15" width="0" style="2" hidden="1" customWidth="1"/>
    <col min="16" max="18" width="0" style="17" hidden="1" customWidth="1"/>
    <col min="19" max="38" width="11.42578125" style="17"/>
    <col min="39" max="42" width="2" style="12" bestFit="1" customWidth="1"/>
    <col min="43" max="44" width="3" style="12" bestFit="1" customWidth="1"/>
    <col min="45" max="57" width="3" style="7" bestFit="1" customWidth="1"/>
    <col min="58" max="58" width="7.7109375" style="7" bestFit="1" customWidth="1"/>
    <col min="59" max="16384" width="11.42578125" style="7"/>
  </cols>
  <sheetData>
    <row r="1" spans="1:58" s="46" customFormat="1" ht="39.75" customHeight="1">
      <c r="A1" s="290" t="s">
        <v>93</v>
      </c>
      <c r="B1" s="290"/>
      <c r="C1" s="290"/>
      <c r="D1" s="290"/>
      <c r="E1" s="290"/>
      <c r="F1" s="290"/>
      <c r="G1" s="290"/>
      <c r="I1" s="29"/>
      <c r="O1" s="30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56"/>
      <c r="AN1" s="56"/>
      <c r="AO1" s="56"/>
      <c r="AP1" s="56"/>
      <c r="AQ1" s="56"/>
      <c r="AR1" s="56"/>
    </row>
    <row r="2" spans="1:58" s="3" customFormat="1" ht="46.5" customHeight="1">
      <c r="A2" s="67" t="s">
        <v>0</v>
      </c>
      <c r="B2" s="67" t="s">
        <v>1</v>
      </c>
      <c r="C2" s="68" t="s">
        <v>46</v>
      </c>
      <c r="D2" s="69" t="s">
        <v>8</v>
      </c>
      <c r="E2" s="70" t="s">
        <v>56</v>
      </c>
      <c r="F2" s="70" t="s">
        <v>57</v>
      </c>
      <c r="G2" s="71" t="s">
        <v>58</v>
      </c>
      <c r="H2" s="31" t="s">
        <v>5</v>
      </c>
      <c r="I2" s="32" t="s">
        <v>6</v>
      </c>
      <c r="J2" s="32" t="s">
        <v>7</v>
      </c>
      <c r="O2" s="4"/>
      <c r="P2" s="7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59">
        <v>2</v>
      </c>
      <c r="AN2" s="59">
        <v>7</v>
      </c>
      <c r="AO2" s="59">
        <v>8</v>
      </c>
      <c r="AP2" s="59">
        <v>9</v>
      </c>
      <c r="AQ2" s="59">
        <v>10</v>
      </c>
      <c r="AR2" s="59">
        <v>11</v>
      </c>
      <c r="AS2" s="60">
        <v>12</v>
      </c>
      <c r="AT2" s="60">
        <v>13</v>
      </c>
      <c r="AU2" s="60">
        <v>14</v>
      </c>
      <c r="AV2" s="60">
        <v>15</v>
      </c>
      <c r="AW2" s="60">
        <v>16</v>
      </c>
      <c r="AX2" s="60">
        <v>17</v>
      </c>
      <c r="AY2" s="60">
        <v>18</v>
      </c>
      <c r="AZ2" s="60">
        <v>19</v>
      </c>
      <c r="BA2" s="60">
        <v>20</v>
      </c>
      <c r="BB2" s="60">
        <v>21</v>
      </c>
      <c r="BC2" s="60">
        <v>22</v>
      </c>
      <c r="BD2" s="60">
        <v>25</v>
      </c>
      <c r="BE2" s="60">
        <v>26</v>
      </c>
      <c r="BF2" s="83" t="s">
        <v>96</v>
      </c>
    </row>
    <row r="3" spans="1:58" s="49" customFormat="1" ht="10.5" customHeight="1">
      <c r="A3" s="72">
        <v>1</v>
      </c>
      <c r="B3" s="72"/>
      <c r="C3" s="73">
        <v>2</v>
      </c>
      <c r="D3" s="74">
        <v>3</v>
      </c>
      <c r="E3" s="72">
        <v>4</v>
      </c>
      <c r="F3" s="72">
        <v>5</v>
      </c>
      <c r="G3" s="75">
        <v>6</v>
      </c>
      <c r="H3" s="24"/>
      <c r="I3" s="25"/>
      <c r="J3" s="25"/>
      <c r="O3" s="50"/>
      <c r="P3" s="51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61"/>
      <c r="AN3" s="61"/>
      <c r="AO3" s="61"/>
      <c r="AP3" s="61"/>
      <c r="AQ3" s="61"/>
      <c r="AR3" s="61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</row>
    <row r="4" spans="1:58" s="3" customFormat="1" ht="89.25">
      <c r="A4" s="76">
        <v>1</v>
      </c>
      <c r="B4" s="67"/>
      <c r="C4" s="77" t="s">
        <v>51</v>
      </c>
      <c r="D4" s="76">
        <v>1</v>
      </c>
      <c r="E4" s="291" t="s">
        <v>50</v>
      </c>
      <c r="F4" s="291"/>
      <c r="G4" s="291"/>
      <c r="H4" s="19"/>
      <c r="I4" s="8"/>
      <c r="J4" s="8"/>
      <c r="K4" s="9"/>
      <c r="L4" s="9"/>
      <c r="M4" s="10"/>
      <c r="N4" s="11"/>
      <c r="O4" s="9"/>
      <c r="P4" s="34"/>
      <c r="Q4" s="35"/>
      <c r="R4" s="58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76">
        <v>1</v>
      </c>
      <c r="AN4" s="76"/>
      <c r="AO4" s="76"/>
      <c r="AP4" s="76"/>
      <c r="AQ4" s="76"/>
      <c r="AR4" s="76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</row>
    <row r="5" spans="1:58" s="3" customFormat="1">
      <c r="A5" s="76">
        <v>2</v>
      </c>
      <c r="B5" s="67"/>
      <c r="C5" s="77" t="s">
        <v>52</v>
      </c>
      <c r="D5" s="78">
        <v>2</v>
      </c>
      <c r="E5" s="71">
        <v>160</v>
      </c>
      <c r="F5" s="71">
        <v>120</v>
      </c>
      <c r="G5" s="71">
        <v>73.5</v>
      </c>
      <c r="H5" s="31"/>
      <c r="I5" s="32"/>
      <c r="J5" s="32"/>
      <c r="K5" s="5"/>
      <c r="L5" s="5"/>
      <c r="M5" s="5"/>
      <c r="N5" s="5"/>
      <c r="O5" s="6"/>
      <c r="P5" s="34"/>
      <c r="Q5" s="35"/>
      <c r="R5" s="58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76"/>
      <c r="AN5" s="76">
        <v>1</v>
      </c>
      <c r="AO5" s="76"/>
      <c r="AP5" s="76"/>
      <c r="AQ5" s="76"/>
      <c r="AR5" s="76"/>
      <c r="AS5" s="91"/>
      <c r="AT5" s="91"/>
      <c r="AU5" s="91"/>
      <c r="AV5" s="91"/>
      <c r="AW5" s="91"/>
      <c r="AX5" s="91">
        <v>1</v>
      </c>
      <c r="AY5" s="91"/>
      <c r="AZ5" s="91"/>
      <c r="BA5" s="91"/>
      <c r="BB5" s="91">
        <v>1</v>
      </c>
      <c r="BC5" s="91"/>
      <c r="BD5" s="91"/>
      <c r="BE5" s="91"/>
      <c r="BF5" s="91">
        <v>1</v>
      </c>
    </row>
    <row r="6" spans="1:58" s="3" customFormat="1" ht="25.5">
      <c r="A6" s="76">
        <v>3</v>
      </c>
      <c r="B6" s="67"/>
      <c r="C6" s="77" t="s">
        <v>53</v>
      </c>
      <c r="D6" s="78">
        <v>3</v>
      </c>
      <c r="E6" s="71">
        <v>42</v>
      </c>
      <c r="F6" s="71">
        <v>60</v>
      </c>
      <c r="G6" s="71">
        <v>73.5</v>
      </c>
      <c r="H6" s="19">
        <v>0.22</v>
      </c>
      <c r="I6" s="8" t="e">
        <f>#REF!*H6</f>
        <v>#REF!</v>
      </c>
      <c r="J6" s="8" t="e">
        <f>#REF!+I6</f>
        <v>#REF!</v>
      </c>
      <c r="K6" s="9" t="e">
        <f>#REF!*#REF!</f>
        <v>#REF!</v>
      </c>
      <c r="L6" s="9" t="e">
        <f>#REF!*J6</f>
        <v>#REF!</v>
      </c>
      <c r="M6" s="10" t="e">
        <f>#REF!*#REF!</f>
        <v>#REF!</v>
      </c>
      <c r="N6" s="11" t="e">
        <f>#REF!*#REF!</f>
        <v>#REF!</v>
      </c>
      <c r="O6" s="9" t="e">
        <f>#REF!*#REF!</f>
        <v>#REF!</v>
      </c>
      <c r="P6" s="34"/>
      <c r="Q6" s="35"/>
      <c r="R6" s="58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76"/>
      <c r="AN6" s="76">
        <v>1</v>
      </c>
      <c r="AO6" s="76">
        <v>4</v>
      </c>
      <c r="AP6" s="76"/>
      <c r="AQ6" s="76">
        <v>1</v>
      </c>
      <c r="AR6" s="76"/>
      <c r="AS6" s="84">
        <v>1</v>
      </c>
      <c r="AT6" s="91"/>
      <c r="AU6" s="91"/>
      <c r="AV6" s="91"/>
      <c r="AW6" s="91"/>
      <c r="AX6" s="91">
        <v>1</v>
      </c>
      <c r="AY6" s="91">
        <v>1</v>
      </c>
      <c r="AZ6" s="91"/>
      <c r="BA6" s="91"/>
      <c r="BB6" s="91">
        <v>1</v>
      </c>
      <c r="BC6" s="92">
        <v>6</v>
      </c>
      <c r="BD6" s="92">
        <v>1</v>
      </c>
      <c r="BE6" s="91"/>
      <c r="BF6" s="91">
        <v>1</v>
      </c>
    </row>
    <row r="7" spans="1:58" s="3" customFormat="1">
      <c r="A7" s="76">
        <v>4</v>
      </c>
      <c r="B7" s="76"/>
      <c r="C7" s="79" t="s">
        <v>54</v>
      </c>
      <c r="D7" s="78">
        <v>4</v>
      </c>
      <c r="E7" s="71">
        <v>43</v>
      </c>
      <c r="F7" s="71" t="s">
        <v>97</v>
      </c>
      <c r="G7" s="71">
        <v>58.5</v>
      </c>
      <c r="H7" s="19">
        <v>0.22</v>
      </c>
      <c r="I7" s="8" t="e">
        <f>#REF!*H7</f>
        <v>#REF!</v>
      </c>
      <c r="J7" s="8" t="e">
        <f>#REF!+I7</f>
        <v>#REF!</v>
      </c>
      <c r="K7" s="9" t="e">
        <f>#REF!*#REF!</f>
        <v>#REF!</v>
      </c>
      <c r="L7" s="9" t="e">
        <f>#REF!*J7</f>
        <v>#REF!</v>
      </c>
      <c r="M7" s="10" t="e">
        <f>#REF!*#REF!</f>
        <v>#REF!</v>
      </c>
      <c r="N7" s="11" t="e">
        <f>#REF!*#REF!</f>
        <v>#REF!</v>
      </c>
      <c r="O7" s="9" t="e">
        <f>#REF!*#REF!</f>
        <v>#REF!</v>
      </c>
      <c r="P7" s="34"/>
      <c r="Q7" s="35"/>
      <c r="R7" s="58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76"/>
      <c r="AN7" s="76">
        <v>1</v>
      </c>
      <c r="AO7" s="76">
        <v>4</v>
      </c>
      <c r="AP7" s="76"/>
      <c r="AQ7" s="76">
        <v>1</v>
      </c>
      <c r="AR7" s="76"/>
      <c r="AS7" s="84">
        <v>1</v>
      </c>
      <c r="AT7" s="91"/>
      <c r="AU7" s="91"/>
      <c r="AV7" s="91"/>
      <c r="AW7" s="91">
        <v>1</v>
      </c>
      <c r="AX7" s="92">
        <v>1</v>
      </c>
      <c r="AY7" s="92">
        <v>1</v>
      </c>
      <c r="AZ7" s="91"/>
      <c r="BA7" s="92">
        <v>3</v>
      </c>
      <c r="BB7" s="92">
        <v>1</v>
      </c>
      <c r="BC7" s="92">
        <v>7</v>
      </c>
      <c r="BD7" s="92">
        <v>1</v>
      </c>
      <c r="BE7" s="91"/>
      <c r="BF7" s="91">
        <v>1</v>
      </c>
    </row>
    <row r="8" spans="1:58" s="3" customFormat="1">
      <c r="A8" s="76">
        <v>5</v>
      </c>
      <c r="B8" s="76"/>
      <c r="C8" s="79" t="s">
        <v>55</v>
      </c>
      <c r="D8" s="78">
        <v>5</v>
      </c>
      <c r="E8" s="291" t="s">
        <v>59</v>
      </c>
      <c r="F8" s="291"/>
      <c r="G8" s="71" t="s">
        <v>98</v>
      </c>
      <c r="H8" s="19">
        <v>0.22</v>
      </c>
      <c r="I8" s="8" t="e">
        <f>#REF!*H8</f>
        <v>#REF!</v>
      </c>
      <c r="J8" s="8" t="e">
        <f>#REF!+I8</f>
        <v>#REF!</v>
      </c>
      <c r="K8" s="9" t="e">
        <f>#REF!*#REF!</f>
        <v>#REF!</v>
      </c>
      <c r="L8" s="9" t="e">
        <f>#REF!*J8</f>
        <v>#REF!</v>
      </c>
      <c r="M8" s="10" t="e">
        <f>#REF!*#REF!</f>
        <v>#REF!</v>
      </c>
      <c r="N8" s="11" t="e">
        <f>#REF!*#REF!</f>
        <v>#REF!</v>
      </c>
      <c r="O8" s="9" t="e">
        <f>#REF!*#REF!</f>
        <v>#REF!</v>
      </c>
      <c r="P8" s="34"/>
      <c r="Q8" s="35"/>
      <c r="R8" s="58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76"/>
      <c r="AN8" s="76">
        <v>1</v>
      </c>
      <c r="AO8" s="76"/>
      <c r="AP8" s="76">
        <v>1</v>
      </c>
      <c r="AQ8" s="76"/>
      <c r="AR8" s="76"/>
      <c r="AS8" s="91"/>
      <c r="AT8" s="91"/>
      <c r="AU8" s="91"/>
      <c r="AV8" s="91"/>
      <c r="AW8" s="91"/>
      <c r="AX8" s="91"/>
      <c r="AY8" s="91"/>
      <c r="AZ8" s="91"/>
      <c r="BA8" s="91"/>
      <c r="BB8" s="92">
        <v>1</v>
      </c>
      <c r="BC8" s="91"/>
      <c r="BD8" s="91"/>
      <c r="BE8" s="91"/>
      <c r="BF8" s="91"/>
    </row>
    <row r="9" spans="1:58" s="3" customFormat="1">
      <c r="A9" s="76">
        <v>6</v>
      </c>
      <c r="B9" s="76" t="s">
        <v>9</v>
      </c>
      <c r="C9" s="77" t="s">
        <v>60</v>
      </c>
      <c r="D9" s="78">
        <v>6</v>
      </c>
      <c r="E9" s="71">
        <v>80</v>
      </c>
      <c r="F9" s="71">
        <v>44</v>
      </c>
      <c r="G9" s="71">
        <v>78.2</v>
      </c>
      <c r="H9" s="19">
        <v>1.22</v>
      </c>
      <c r="I9" s="8" t="e">
        <f>#REF!*H9</f>
        <v>#REF!</v>
      </c>
      <c r="J9" s="8" t="e">
        <f>#REF!+I9</f>
        <v>#REF!</v>
      </c>
      <c r="K9" s="9" t="e">
        <f>#REF!*#REF!</f>
        <v>#REF!</v>
      </c>
      <c r="L9" s="9" t="e">
        <f>#REF!*J9</f>
        <v>#REF!</v>
      </c>
      <c r="M9" s="10" t="e">
        <f>#REF!*#REF!</f>
        <v>#REF!</v>
      </c>
      <c r="N9" s="11" t="e">
        <f>#REF!*#REF!</f>
        <v>#REF!</v>
      </c>
      <c r="O9" s="9" t="e">
        <f>#REF!*#REF!</f>
        <v>#REF!</v>
      </c>
      <c r="P9" s="34"/>
      <c r="Q9" s="35"/>
      <c r="R9" s="58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76"/>
      <c r="AN9" s="76">
        <v>1</v>
      </c>
      <c r="AO9" s="76"/>
      <c r="AP9" s="76"/>
      <c r="AQ9" s="76"/>
      <c r="AR9" s="76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</row>
    <row r="10" spans="1:58" s="3" customFormat="1">
      <c r="A10" s="76">
        <v>7</v>
      </c>
      <c r="B10" s="76" t="s">
        <v>10</v>
      </c>
      <c r="C10" s="77" t="s">
        <v>80</v>
      </c>
      <c r="D10" s="78">
        <v>7</v>
      </c>
      <c r="E10" s="71">
        <v>190</v>
      </c>
      <c r="F10" s="71">
        <v>70</v>
      </c>
      <c r="G10" s="71">
        <v>280</v>
      </c>
      <c r="H10" s="19">
        <v>0.22</v>
      </c>
      <c r="I10" s="8" t="e">
        <f>#REF!*H10</f>
        <v>#REF!</v>
      </c>
      <c r="J10" s="8" t="e">
        <f>#REF!+I10</f>
        <v>#REF!</v>
      </c>
      <c r="K10" s="9" t="e">
        <f>#REF!*#REF!</f>
        <v>#REF!</v>
      </c>
      <c r="L10" s="9" t="e">
        <f>#REF!*J10</f>
        <v>#REF!</v>
      </c>
      <c r="M10" s="10" t="e">
        <f>#REF!*#REF!</f>
        <v>#REF!</v>
      </c>
      <c r="N10" s="11" t="e">
        <f>#REF!*#REF!</f>
        <v>#REF!</v>
      </c>
      <c r="O10" s="9" t="e">
        <f>#REF!*#REF!</f>
        <v>#REF!</v>
      </c>
      <c r="P10" s="34"/>
      <c r="Q10" s="35"/>
      <c r="R10" s="58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76"/>
      <c r="AN10" s="76">
        <v>1</v>
      </c>
      <c r="AO10" s="76"/>
      <c r="AP10" s="76"/>
      <c r="AQ10" s="76"/>
      <c r="AR10" s="76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</row>
    <row r="11" spans="1:58" s="3" customFormat="1">
      <c r="A11" s="76">
        <v>8</v>
      </c>
      <c r="B11" s="76"/>
      <c r="C11" s="77" t="s">
        <v>62</v>
      </c>
      <c r="D11" s="78">
        <v>8</v>
      </c>
      <c r="E11" s="40"/>
      <c r="F11" s="40"/>
      <c r="G11" s="40"/>
      <c r="H11" s="19">
        <v>1.22</v>
      </c>
      <c r="I11" s="8" t="e">
        <f>#REF!*H11</f>
        <v>#REF!</v>
      </c>
      <c r="J11" s="8" t="e">
        <f>#REF!+I11</f>
        <v>#REF!</v>
      </c>
      <c r="K11" s="9" t="e">
        <f>#REF!*#REF!</f>
        <v>#REF!</v>
      </c>
      <c r="L11" s="9" t="e">
        <f>#REF!*J11</f>
        <v>#REF!</v>
      </c>
      <c r="M11" s="10" t="e">
        <f>#REF!*#REF!</f>
        <v>#REF!</v>
      </c>
      <c r="N11" s="11" t="e">
        <f>#REF!*#REF!</f>
        <v>#REF!</v>
      </c>
      <c r="O11" s="9" t="e">
        <f>#REF!*#REF!</f>
        <v>#REF!</v>
      </c>
      <c r="P11" s="34"/>
      <c r="Q11" s="35"/>
      <c r="R11" s="58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76"/>
      <c r="AN11" s="76">
        <v>1</v>
      </c>
      <c r="AO11" s="76">
        <v>4</v>
      </c>
      <c r="AP11" s="76"/>
      <c r="AQ11" s="76">
        <v>1</v>
      </c>
      <c r="AR11" s="76"/>
      <c r="AS11" s="84">
        <v>1</v>
      </c>
      <c r="AT11" s="91"/>
      <c r="AU11" s="91"/>
      <c r="AV11" s="91">
        <v>1</v>
      </c>
      <c r="AW11" s="84">
        <v>1</v>
      </c>
      <c r="AX11" s="84">
        <v>1</v>
      </c>
      <c r="AY11" s="84">
        <v>1</v>
      </c>
      <c r="AZ11" s="91"/>
      <c r="BA11" s="84">
        <v>3</v>
      </c>
      <c r="BB11" s="84">
        <v>1</v>
      </c>
      <c r="BC11" s="84">
        <v>7</v>
      </c>
      <c r="BD11" s="84">
        <v>1</v>
      </c>
      <c r="BE11" s="84">
        <v>1</v>
      </c>
      <c r="BF11" s="91">
        <v>1</v>
      </c>
    </row>
    <row r="12" spans="1:58" s="3" customFormat="1">
      <c r="A12" s="76">
        <v>9</v>
      </c>
      <c r="B12" s="76"/>
      <c r="C12" s="77" t="s">
        <v>63</v>
      </c>
      <c r="D12" s="78">
        <v>9</v>
      </c>
      <c r="E12" s="71"/>
      <c r="F12" s="71"/>
      <c r="G12" s="71"/>
      <c r="H12" s="19"/>
      <c r="I12" s="8"/>
      <c r="J12" s="8"/>
      <c r="K12" s="9" t="e">
        <f>#REF!*#REF!</f>
        <v>#REF!</v>
      </c>
      <c r="L12" s="9"/>
      <c r="M12" s="10" t="e">
        <f>#REF!*#REF!</f>
        <v>#REF!</v>
      </c>
      <c r="N12" s="11" t="e">
        <f>#REF!*#REF!</f>
        <v>#REF!</v>
      </c>
      <c r="O12" s="9" t="e">
        <f>#REF!*#REF!</f>
        <v>#REF!</v>
      </c>
      <c r="P12" s="34"/>
      <c r="Q12" s="35"/>
      <c r="R12" s="58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76"/>
      <c r="AN12" s="76">
        <v>2</v>
      </c>
      <c r="AO12" s="76">
        <v>2</v>
      </c>
      <c r="AP12" s="76">
        <v>4</v>
      </c>
      <c r="AQ12" s="76">
        <v>2</v>
      </c>
      <c r="AR12" s="76"/>
      <c r="AS12" s="91">
        <v>2</v>
      </c>
      <c r="AT12" s="91"/>
      <c r="AU12" s="91"/>
      <c r="AV12" s="91"/>
      <c r="AW12" s="91"/>
      <c r="AX12" s="91"/>
      <c r="AY12" s="91"/>
      <c r="AZ12" s="91"/>
      <c r="BA12" s="91"/>
      <c r="BB12" s="92">
        <v>2</v>
      </c>
      <c r="BC12" s="91"/>
      <c r="BD12" s="91">
        <v>2</v>
      </c>
      <c r="BE12" s="91"/>
      <c r="BF12" s="91">
        <v>4</v>
      </c>
    </row>
    <row r="13" spans="1:58" s="3" customFormat="1">
      <c r="A13" s="76">
        <v>10</v>
      </c>
      <c r="B13" s="76" t="s">
        <v>11</v>
      </c>
      <c r="C13" s="77" t="s">
        <v>52</v>
      </c>
      <c r="D13" s="78">
        <v>10</v>
      </c>
      <c r="E13" s="71">
        <v>160</v>
      </c>
      <c r="F13" s="71">
        <v>120</v>
      </c>
      <c r="G13" s="71">
        <v>73.5</v>
      </c>
      <c r="H13" s="31"/>
      <c r="I13" s="32"/>
      <c r="J13" s="32"/>
      <c r="K13" s="5" t="e">
        <f>#REF!*#REF!</f>
        <v>#REF!</v>
      </c>
      <c r="L13" s="5"/>
      <c r="M13" s="5" t="e">
        <f>#REF!*#REF!</f>
        <v>#REF!</v>
      </c>
      <c r="N13" s="5" t="e">
        <f>#REF!*#REF!</f>
        <v>#REF!</v>
      </c>
      <c r="O13" s="6" t="e">
        <f>#REF!*#REF!</f>
        <v>#REF!</v>
      </c>
      <c r="P13" s="34"/>
      <c r="Q13" s="35"/>
      <c r="R13" s="58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76"/>
      <c r="AN13" s="76"/>
      <c r="AO13" s="76">
        <v>2</v>
      </c>
      <c r="AP13" s="76"/>
      <c r="AQ13" s="76"/>
      <c r="AR13" s="76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>
        <v>2</v>
      </c>
      <c r="BD13" s="91"/>
      <c r="BE13" s="91"/>
      <c r="BF13" s="91"/>
    </row>
    <row r="14" spans="1:58" s="3" customFormat="1" ht="25.5">
      <c r="A14" s="76">
        <v>11</v>
      </c>
      <c r="B14" s="76" t="s">
        <v>12</v>
      </c>
      <c r="C14" s="77" t="s">
        <v>64</v>
      </c>
      <c r="D14" s="78">
        <v>10</v>
      </c>
      <c r="E14" s="71">
        <v>160</v>
      </c>
      <c r="F14" s="71">
        <v>120</v>
      </c>
      <c r="G14" s="71">
        <v>73.5</v>
      </c>
      <c r="H14" s="19">
        <v>0.22</v>
      </c>
      <c r="I14" s="8" t="e">
        <f>#REF!*H14</f>
        <v>#REF!</v>
      </c>
      <c r="J14" s="8" t="e">
        <f>#REF!+I14</f>
        <v>#REF!</v>
      </c>
      <c r="K14" s="9" t="e">
        <f>#REF!*#REF!</f>
        <v>#REF!</v>
      </c>
      <c r="L14" s="9" t="e">
        <f>#REF!*J14</f>
        <v>#REF!</v>
      </c>
      <c r="M14" s="10" t="e">
        <f>#REF!*#REF!</f>
        <v>#REF!</v>
      </c>
      <c r="N14" s="11" t="e">
        <f>#REF!*#REF!</f>
        <v>#REF!</v>
      </c>
      <c r="O14" s="9" t="e">
        <f>#REF!*#REF!</f>
        <v>#REF!</v>
      </c>
      <c r="P14" s="34"/>
      <c r="Q14" s="35"/>
      <c r="R14" s="58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76"/>
      <c r="AN14" s="76"/>
      <c r="AO14" s="76">
        <v>2</v>
      </c>
      <c r="AP14" s="76"/>
      <c r="AQ14" s="76"/>
      <c r="AR14" s="76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>
        <v>4</v>
      </c>
      <c r="BD14" s="91"/>
      <c r="BE14" s="91"/>
      <c r="BF14" s="91"/>
    </row>
    <row r="15" spans="1:58" s="3" customFormat="1">
      <c r="A15" s="76">
        <v>12</v>
      </c>
      <c r="B15" s="76" t="s">
        <v>13</v>
      </c>
      <c r="C15" s="77" t="s">
        <v>81</v>
      </c>
      <c r="D15" s="78">
        <v>7</v>
      </c>
      <c r="E15" s="71">
        <v>250</v>
      </c>
      <c r="F15" s="71">
        <v>70</v>
      </c>
      <c r="G15" s="71">
        <v>280</v>
      </c>
      <c r="H15" s="19">
        <v>0.22</v>
      </c>
      <c r="I15" s="8" t="e">
        <f>#REF!*H15</f>
        <v>#REF!</v>
      </c>
      <c r="J15" s="8" t="e">
        <f>#REF!+I15</f>
        <v>#REF!</v>
      </c>
      <c r="K15" s="9" t="e">
        <f>#REF!*#REF!</f>
        <v>#REF!</v>
      </c>
      <c r="L15" s="9" t="e">
        <f>#REF!*J15</f>
        <v>#REF!</v>
      </c>
      <c r="M15" s="10" t="e">
        <f>#REF!*#REF!</f>
        <v>#REF!</v>
      </c>
      <c r="N15" s="11" t="e">
        <f>#REF!*#REF!</f>
        <v>#REF!</v>
      </c>
      <c r="O15" s="9" t="e">
        <f>#REF!*#REF!</f>
        <v>#REF!</v>
      </c>
      <c r="P15" s="34"/>
      <c r="Q15" s="35"/>
      <c r="R15" s="58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76"/>
      <c r="AN15" s="76"/>
      <c r="AO15" s="76">
        <v>1</v>
      </c>
      <c r="AP15" s="76"/>
      <c r="AQ15" s="76"/>
      <c r="AR15" s="76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</row>
    <row r="16" spans="1:58" s="3" customFormat="1" ht="25.5">
      <c r="A16" s="76">
        <v>13</v>
      </c>
      <c r="B16" s="76" t="s">
        <v>14</v>
      </c>
      <c r="C16" s="77" t="s">
        <v>66</v>
      </c>
      <c r="D16" s="78">
        <v>11</v>
      </c>
      <c r="E16" s="71">
        <v>171</v>
      </c>
      <c r="F16" s="71">
        <v>80</v>
      </c>
      <c r="G16" s="71">
        <v>73.5</v>
      </c>
      <c r="H16" s="19">
        <v>0.22</v>
      </c>
      <c r="I16" s="8" t="e">
        <f>#REF!*H16</f>
        <v>#REF!</v>
      </c>
      <c r="J16" s="8" t="e">
        <f>#REF!+I16</f>
        <v>#REF!</v>
      </c>
      <c r="K16" s="9" t="e">
        <f>#REF!*#REF!</f>
        <v>#REF!</v>
      </c>
      <c r="L16" s="9" t="e">
        <f>#REF!*J16</f>
        <v>#REF!</v>
      </c>
      <c r="M16" s="10" t="e">
        <f>#REF!*#REF!</f>
        <v>#REF!</v>
      </c>
      <c r="N16" s="11" t="e">
        <f>#REF!*#REF!</f>
        <v>#REF!</v>
      </c>
      <c r="O16" s="9" t="e">
        <f>#REF!*#REF!</f>
        <v>#REF!</v>
      </c>
      <c r="P16" s="34"/>
      <c r="Q16" s="35"/>
      <c r="R16" s="58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76"/>
      <c r="AN16" s="76"/>
      <c r="AO16" s="76"/>
      <c r="AP16" s="76">
        <v>1</v>
      </c>
      <c r="AQ16" s="76">
        <v>1</v>
      </c>
      <c r="AR16" s="76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</row>
    <row r="17" spans="1:58" s="3" customFormat="1" ht="25.5">
      <c r="A17" s="76">
        <v>14</v>
      </c>
      <c r="B17" s="76" t="s">
        <v>15</v>
      </c>
      <c r="C17" s="77" t="s">
        <v>67</v>
      </c>
      <c r="D17" s="78">
        <v>11</v>
      </c>
      <c r="E17" s="71">
        <v>140</v>
      </c>
      <c r="F17" s="71">
        <v>60</v>
      </c>
      <c r="G17" s="71">
        <v>73.5</v>
      </c>
      <c r="H17" s="19">
        <v>0.22</v>
      </c>
      <c r="I17" s="8" t="e">
        <f>#REF!*H17</f>
        <v>#REF!</v>
      </c>
      <c r="J17" s="8" t="e">
        <f>#REF!+I17</f>
        <v>#REF!</v>
      </c>
      <c r="K17" s="9" t="e">
        <f>#REF!*#REF!</f>
        <v>#REF!</v>
      </c>
      <c r="L17" s="9" t="e">
        <f>#REF!*J17</f>
        <v>#REF!</v>
      </c>
      <c r="M17" s="10" t="e">
        <f>#REF!*#REF!</f>
        <v>#REF!</v>
      </c>
      <c r="N17" s="11" t="e">
        <f>#REF!*#REF!</f>
        <v>#REF!</v>
      </c>
      <c r="O17" s="9" t="e">
        <f>#REF!*#REF!</f>
        <v>#REF!</v>
      </c>
      <c r="P17" s="34"/>
      <c r="Q17" s="35"/>
      <c r="R17" s="58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76"/>
      <c r="AN17" s="76"/>
      <c r="AO17" s="76"/>
      <c r="AP17" s="76">
        <v>1</v>
      </c>
      <c r="AQ17" s="76">
        <v>1</v>
      </c>
      <c r="AR17" s="76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</row>
    <row r="18" spans="1:58" s="3" customFormat="1">
      <c r="A18" s="76">
        <v>15</v>
      </c>
      <c r="B18" s="76" t="s">
        <v>16</v>
      </c>
      <c r="C18" s="77" t="s">
        <v>68</v>
      </c>
      <c r="D18" s="78">
        <v>6</v>
      </c>
      <c r="E18" s="71">
        <v>80</v>
      </c>
      <c r="F18" s="71">
        <v>44</v>
      </c>
      <c r="G18" s="80">
        <v>113</v>
      </c>
      <c r="H18" s="19">
        <v>0.22</v>
      </c>
      <c r="I18" s="8" t="e">
        <f>#REF!*H18</f>
        <v>#REF!</v>
      </c>
      <c r="J18" s="8" t="e">
        <f>#REF!+I18</f>
        <v>#REF!</v>
      </c>
      <c r="K18" s="9" t="e">
        <f>#REF!*#REF!</f>
        <v>#REF!</v>
      </c>
      <c r="L18" s="9" t="e">
        <f>#REF!*J18</f>
        <v>#REF!</v>
      </c>
      <c r="M18" s="10" t="e">
        <f>#REF!*#REF!</f>
        <v>#REF!</v>
      </c>
      <c r="N18" s="11" t="e">
        <f>#REF!*#REF!</f>
        <v>#REF!</v>
      </c>
      <c r="O18" s="9" t="e">
        <f>#REF!*#REF!</f>
        <v>#REF!</v>
      </c>
      <c r="P18" s="34"/>
      <c r="Q18" s="35"/>
      <c r="R18" s="58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76"/>
      <c r="AN18" s="76"/>
      <c r="AO18" s="76"/>
      <c r="AP18" s="76">
        <v>2</v>
      </c>
      <c r="AQ18" s="76"/>
      <c r="AR18" s="76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</row>
    <row r="19" spans="1:58" s="3" customFormat="1">
      <c r="A19" s="76">
        <v>16</v>
      </c>
      <c r="B19" s="76" t="s">
        <v>13</v>
      </c>
      <c r="C19" s="77" t="s">
        <v>82</v>
      </c>
      <c r="D19" s="78">
        <v>7</v>
      </c>
      <c r="E19" s="71">
        <v>105</v>
      </c>
      <c r="F19" s="71">
        <v>70</v>
      </c>
      <c r="G19" s="71">
        <v>280</v>
      </c>
      <c r="H19" s="19">
        <v>0.22</v>
      </c>
      <c r="I19" s="8" t="e">
        <f>#REF!*H19</f>
        <v>#REF!</v>
      </c>
      <c r="J19" s="8" t="e">
        <f>#REF!+I19</f>
        <v>#REF!</v>
      </c>
      <c r="K19" s="9" t="e">
        <f>#REF!*#REF!</f>
        <v>#REF!</v>
      </c>
      <c r="L19" s="9" t="e">
        <f>#REF!*J19</f>
        <v>#REF!</v>
      </c>
      <c r="M19" s="10" t="e">
        <f>#REF!*#REF!</f>
        <v>#REF!</v>
      </c>
      <c r="N19" s="11" t="e">
        <f>#REF!*#REF!</f>
        <v>#REF!</v>
      </c>
      <c r="O19" s="9" t="e">
        <f>#REF!*#REF!</f>
        <v>#REF!</v>
      </c>
      <c r="P19" s="34"/>
      <c r="Q19" s="35"/>
      <c r="R19" s="58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76"/>
      <c r="AN19" s="76"/>
      <c r="AO19" s="76"/>
      <c r="AP19" s="76">
        <v>1</v>
      </c>
      <c r="AQ19" s="76"/>
      <c r="AR19" s="76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</row>
    <row r="20" spans="1:58" s="3" customFormat="1" ht="25.5">
      <c r="A20" s="76">
        <v>17</v>
      </c>
      <c r="B20" s="76" t="s">
        <v>17</v>
      </c>
      <c r="C20" s="77" t="s">
        <v>94</v>
      </c>
      <c r="D20" s="78">
        <v>12</v>
      </c>
      <c r="E20" s="71"/>
      <c r="F20" s="71"/>
      <c r="G20" s="71"/>
      <c r="H20" s="19">
        <v>1.22</v>
      </c>
      <c r="I20" s="8" t="e">
        <f>#REF!*H20</f>
        <v>#REF!</v>
      </c>
      <c r="J20" s="8" t="e">
        <f>#REF!+I20</f>
        <v>#REF!</v>
      </c>
      <c r="K20" s="9" t="e">
        <f>#REF!*#REF!</f>
        <v>#REF!</v>
      </c>
      <c r="L20" s="9" t="e">
        <f>#REF!*J20</f>
        <v>#REF!</v>
      </c>
      <c r="M20" s="10" t="e">
        <f>#REF!*#REF!</f>
        <v>#REF!</v>
      </c>
      <c r="N20" s="11" t="e">
        <f>#REF!*#REF!</f>
        <v>#REF!</v>
      </c>
      <c r="O20" s="9" t="e">
        <f>#REF!*#REF!</f>
        <v>#REF!</v>
      </c>
      <c r="P20" s="34"/>
      <c r="Q20" s="35"/>
      <c r="R20" s="58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76"/>
      <c r="AN20" s="76"/>
      <c r="AO20" s="76"/>
      <c r="AP20" s="76">
        <v>1</v>
      </c>
      <c r="AQ20" s="76"/>
      <c r="AR20" s="76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</row>
    <row r="21" spans="1:58" s="3" customFormat="1">
      <c r="A21" s="76">
        <v>18</v>
      </c>
      <c r="B21" s="76" t="s">
        <v>10</v>
      </c>
      <c r="C21" s="77" t="s">
        <v>69</v>
      </c>
      <c r="D21" s="76">
        <v>13</v>
      </c>
      <c r="E21" s="71">
        <v>110</v>
      </c>
      <c r="F21" s="71">
        <v>26</v>
      </c>
      <c r="G21" s="71">
        <v>110</v>
      </c>
      <c r="H21" s="19"/>
      <c r="I21" s="8"/>
      <c r="J21" s="8"/>
      <c r="K21" s="9" t="e">
        <f>#REF!*#REF!</f>
        <v>#REF!</v>
      </c>
      <c r="L21" s="9"/>
      <c r="M21" s="10" t="e">
        <f>#REF!*#REF!</f>
        <v>#REF!</v>
      </c>
      <c r="N21" s="11" t="e">
        <f>#REF!*#REF!</f>
        <v>#REF!</v>
      </c>
      <c r="O21" s="9" t="e">
        <f>#REF!*#REF!</f>
        <v>#REF!</v>
      </c>
      <c r="P21" s="34"/>
      <c r="Q21" s="35"/>
      <c r="R21" s="58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76"/>
      <c r="AN21" s="76"/>
      <c r="AO21" s="76"/>
      <c r="AP21" s="76"/>
      <c r="AQ21" s="76">
        <v>1</v>
      </c>
      <c r="AR21" s="76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</row>
    <row r="22" spans="1:58" s="3" customFormat="1" ht="25.5">
      <c r="A22" s="76">
        <v>19</v>
      </c>
      <c r="B22" s="76" t="s">
        <v>18</v>
      </c>
      <c r="C22" s="77" t="s">
        <v>83</v>
      </c>
      <c r="D22" s="78">
        <v>7</v>
      </c>
      <c r="E22" s="71">
        <v>130</v>
      </c>
      <c r="F22" s="71">
        <v>70</v>
      </c>
      <c r="G22" s="71">
        <v>280</v>
      </c>
      <c r="H22" s="31"/>
      <c r="I22" s="32"/>
      <c r="J22" s="32"/>
      <c r="K22" s="5" t="e">
        <f>#REF!*#REF!</f>
        <v>#REF!</v>
      </c>
      <c r="L22" s="5"/>
      <c r="M22" s="5" t="e">
        <f>#REF!*#REF!</f>
        <v>#REF!</v>
      </c>
      <c r="N22" s="5" t="e">
        <f>#REF!*#REF!</f>
        <v>#REF!</v>
      </c>
      <c r="O22" s="6" t="e">
        <f>#REF!*#REF!</f>
        <v>#REF!</v>
      </c>
      <c r="P22" s="34"/>
      <c r="Q22" s="35"/>
      <c r="R22" s="58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76"/>
      <c r="AN22" s="76"/>
      <c r="AO22" s="76"/>
      <c r="AP22" s="76"/>
      <c r="AQ22" s="76">
        <v>1</v>
      </c>
      <c r="AR22" s="76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</row>
    <row r="23" spans="1:58" s="3" customFormat="1" ht="63.75">
      <c r="A23" s="76">
        <v>20</v>
      </c>
      <c r="B23" s="76" t="s">
        <v>19</v>
      </c>
      <c r="C23" s="79" t="s">
        <v>70</v>
      </c>
      <c r="D23" s="78">
        <v>1</v>
      </c>
      <c r="E23" s="291" t="s">
        <v>71</v>
      </c>
      <c r="F23" s="291"/>
      <c r="G23" s="291"/>
      <c r="H23" s="19">
        <v>0.22</v>
      </c>
      <c r="I23" s="8" t="e">
        <f>#REF!*H23</f>
        <v>#REF!</v>
      </c>
      <c r="J23" s="8" t="e">
        <f>#REF!+I23</f>
        <v>#REF!</v>
      </c>
      <c r="K23" s="9" t="e">
        <f>#REF!*#REF!</f>
        <v>#REF!</v>
      </c>
      <c r="L23" s="9" t="e">
        <f>#REF!*J23</f>
        <v>#REF!</v>
      </c>
      <c r="M23" s="10" t="e">
        <f>#REF!*#REF!</f>
        <v>#REF!</v>
      </c>
      <c r="N23" s="11" t="e">
        <f>#REF!*#REF!</f>
        <v>#REF!</v>
      </c>
      <c r="O23" s="9" t="e">
        <f>#REF!*#REF!</f>
        <v>#REF!</v>
      </c>
      <c r="P23" s="34"/>
      <c r="Q23" s="35"/>
      <c r="R23" s="58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76"/>
      <c r="AN23" s="76"/>
      <c r="AO23" s="76"/>
      <c r="AP23" s="76"/>
      <c r="AQ23" s="76">
        <v>1</v>
      </c>
      <c r="AR23" s="76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</row>
    <row r="24" spans="1:58" s="57" customFormat="1" ht="25.5">
      <c r="A24" s="84">
        <v>21</v>
      </c>
      <c r="B24" s="84" t="s">
        <v>20</v>
      </c>
      <c r="C24" s="85" t="s">
        <v>64</v>
      </c>
      <c r="D24" s="86">
        <v>10</v>
      </c>
      <c r="E24" s="87">
        <v>140</v>
      </c>
      <c r="F24" s="87">
        <v>120</v>
      </c>
      <c r="G24" s="87">
        <v>73.5</v>
      </c>
      <c r="H24" s="88">
        <v>0.22</v>
      </c>
      <c r="I24" s="89" t="e">
        <f>#REF!*H24</f>
        <v>#REF!</v>
      </c>
      <c r="J24" s="89" t="e">
        <f>#REF!+I24</f>
        <v>#REF!</v>
      </c>
      <c r="K24" s="9" t="e">
        <f>#REF!*#REF!</f>
        <v>#REF!</v>
      </c>
      <c r="L24" s="9" t="e">
        <f>#REF!*J24</f>
        <v>#REF!</v>
      </c>
      <c r="M24" s="10" t="e">
        <f>#REF!*#REF!</f>
        <v>#REF!</v>
      </c>
      <c r="N24" s="11" t="e">
        <f>#REF!*#REF!</f>
        <v>#REF!</v>
      </c>
      <c r="O24" s="9" t="e">
        <f>#REF!*#REF!</f>
        <v>#REF!</v>
      </c>
      <c r="P24" s="34"/>
      <c r="Q24" s="35"/>
      <c r="R24" s="58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84"/>
      <c r="AN24" s="84"/>
      <c r="AO24" s="84"/>
      <c r="AP24" s="84"/>
      <c r="AQ24" s="84"/>
      <c r="AR24" s="84"/>
      <c r="AS24" s="92">
        <v>1</v>
      </c>
      <c r="AT24" s="92"/>
      <c r="AU24" s="92"/>
      <c r="AV24" s="92"/>
      <c r="AW24" s="92"/>
      <c r="AX24" s="92"/>
      <c r="AY24" s="92"/>
      <c r="AZ24" s="92"/>
      <c r="BA24" s="92"/>
      <c r="BB24" s="92"/>
      <c r="BC24" s="92">
        <v>1</v>
      </c>
      <c r="BD24" s="92"/>
      <c r="BE24" s="92"/>
      <c r="BF24" s="92"/>
    </row>
    <row r="25" spans="1:58" s="3" customFormat="1">
      <c r="A25" s="76">
        <v>22</v>
      </c>
      <c r="B25" s="76" t="s">
        <v>21</v>
      </c>
      <c r="C25" s="79" t="s">
        <v>65</v>
      </c>
      <c r="D25" s="78">
        <v>14</v>
      </c>
      <c r="E25" s="71">
        <v>140</v>
      </c>
      <c r="F25" s="71"/>
      <c r="G25" s="71">
        <v>40</v>
      </c>
      <c r="H25" s="19">
        <v>0.22</v>
      </c>
      <c r="I25" s="8" t="e">
        <f>#REF!*H25</f>
        <v>#REF!</v>
      </c>
      <c r="J25" s="8" t="e">
        <f>#REF!+I25</f>
        <v>#REF!</v>
      </c>
      <c r="K25" s="9" t="e">
        <f>#REF!*#REF!</f>
        <v>#REF!</v>
      </c>
      <c r="L25" s="9" t="e">
        <f>#REF!*J25</f>
        <v>#REF!</v>
      </c>
      <c r="M25" s="10" t="e">
        <f>#REF!*#REF!</f>
        <v>#REF!</v>
      </c>
      <c r="N25" s="11" t="e">
        <f>#REF!*#REF!</f>
        <v>#REF!</v>
      </c>
      <c r="O25" s="9" t="e">
        <f>#REF!*#REF!</f>
        <v>#REF!</v>
      </c>
      <c r="P25" s="34"/>
      <c r="Q25" s="35"/>
      <c r="R25" s="58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76"/>
      <c r="AN25" s="76"/>
      <c r="AO25" s="76"/>
      <c r="AP25" s="76"/>
      <c r="AQ25" s="76"/>
      <c r="AR25" s="76"/>
      <c r="AS25" s="91">
        <v>1</v>
      </c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</row>
    <row r="26" spans="1:58" s="3" customFormat="1">
      <c r="A26" s="76">
        <v>23</v>
      </c>
      <c r="B26" s="76" t="s">
        <v>22</v>
      </c>
      <c r="C26" s="79" t="s">
        <v>72</v>
      </c>
      <c r="D26" s="78">
        <v>15</v>
      </c>
      <c r="E26" s="71">
        <v>120</v>
      </c>
      <c r="F26" s="71">
        <v>60</v>
      </c>
      <c r="G26" s="71">
        <v>73.5</v>
      </c>
      <c r="H26" s="19">
        <v>0.22</v>
      </c>
      <c r="I26" s="8" t="e">
        <f>#REF!*H26</f>
        <v>#REF!</v>
      </c>
      <c r="J26" s="8" t="e">
        <f>#REF!+I26</f>
        <v>#REF!</v>
      </c>
      <c r="K26" s="9" t="e">
        <f>#REF!*#REF!</f>
        <v>#REF!</v>
      </c>
      <c r="L26" s="9" t="e">
        <f>#REF!*J26</f>
        <v>#REF!</v>
      </c>
      <c r="M26" s="10" t="e">
        <f>#REF!*#REF!</f>
        <v>#REF!</v>
      </c>
      <c r="N26" s="11" t="e">
        <f>#REF!*#REF!</f>
        <v>#REF!</v>
      </c>
      <c r="O26" s="9" t="e">
        <f>#REF!*#REF!</f>
        <v>#REF!</v>
      </c>
      <c r="P26" s="34"/>
      <c r="Q26" s="35"/>
      <c r="R26" s="58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76"/>
      <c r="AN26" s="76"/>
      <c r="AO26" s="76"/>
      <c r="AP26" s="76"/>
      <c r="AQ26" s="76"/>
      <c r="AR26" s="76"/>
      <c r="AS26" s="91">
        <v>1</v>
      </c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</row>
    <row r="27" spans="1:58" s="3" customFormat="1">
      <c r="A27" s="76">
        <v>24</v>
      </c>
      <c r="B27" s="76" t="s">
        <v>23</v>
      </c>
      <c r="C27" s="79" t="s">
        <v>73</v>
      </c>
      <c r="D27" s="78">
        <v>6</v>
      </c>
      <c r="E27" s="71">
        <v>80</v>
      </c>
      <c r="F27" s="71">
        <v>44</v>
      </c>
      <c r="G27" s="80">
        <v>184</v>
      </c>
      <c r="H27" s="19">
        <v>0.22</v>
      </c>
      <c r="I27" s="8" t="e">
        <f>#REF!*H27</f>
        <v>#REF!</v>
      </c>
      <c r="J27" s="8" t="e">
        <f>#REF!+I27</f>
        <v>#REF!</v>
      </c>
      <c r="K27" s="9" t="e">
        <f>#REF!*#REF!</f>
        <v>#REF!</v>
      </c>
      <c r="L27" s="9" t="e">
        <f>#REF!*J27</f>
        <v>#REF!</v>
      </c>
      <c r="M27" s="10" t="e">
        <f>#REF!*#REF!</f>
        <v>#REF!</v>
      </c>
      <c r="N27" s="11" t="e">
        <f>#REF!*#REF!</f>
        <v>#REF!</v>
      </c>
      <c r="O27" s="9" t="e">
        <f>#REF!*#REF!</f>
        <v>#REF!</v>
      </c>
      <c r="P27" s="34"/>
      <c r="Q27" s="35"/>
      <c r="R27" s="58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76"/>
      <c r="AN27" s="76"/>
      <c r="AO27" s="76"/>
      <c r="AP27" s="76"/>
      <c r="AQ27" s="76"/>
      <c r="AR27" s="76"/>
      <c r="AS27" s="92">
        <v>2</v>
      </c>
      <c r="AT27" s="91"/>
      <c r="AU27" s="91"/>
      <c r="AV27" s="91"/>
      <c r="AW27" s="91"/>
      <c r="AX27" s="91">
        <v>5</v>
      </c>
      <c r="AY27" s="91">
        <v>2</v>
      </c>
      <c r="AZ27" s="91"/>
      <c r="BA27" s="91">
        <v>3</v>
      </c>
      <c r="BB27" s="91"/>
      <c r="BC27" s="91"/>
      <c r="BD27" s="92">
        <v>3</v>
      </c>
      <c r="BE27" s="91"/>
      <c r="BF27" s="91"/>
    </row>
    <row r="28" spans="1:58" s="3" customFormat="1">
      <c r="A28" s="76">
        <v>25</v>
      </c>
      <c r="B28" s="76" t="s">
        <v>24</v>
      </c>
      <c r="C28" s="79" t="s">
        <v>84</v>
      </c>
      <c r="D28" s="78">
        <v>7</v>
      </c>
      <c r="E28" s="71">
        <v>485</v>
      </c>
      <c r="F28" s="71">
        <v>50</v>
      </c>
      <c r="G28" s="71">
        <v>280</v>
      </c>
      <c r="H28" s="19">
        <v>0.22</v>
      </c>
      <c r="I28" s="8" t="e">
        <f>#REF!*H28</f>
        <v>#REF!</v>
      </c>
      <c r="J28" s="8" t="e">
        <f>#REF!+I28</f>
        <v>#REF!</v>
      </c>
      <c r="K28" s="9" t="e">
        <f>#REF!*#REF!</f>
        <v>#REF!</v>
      </c>
      <c r="L28" s="9" t="e">
        <f>#REF!*J28</f>
        <v>#REF!</v>
      </c>
      <c r="M28" s="10" t="e">
        <f>#REF!*#REF!</f>
        <v>#REF!</v>
      </c>
      <c r="N28" s="11" t="e">
        <f>#REF!*#REF!</f>
        <v>#REF!</v>
      </c>
      <c r="O28" s="9" t="e">
        <f>#REF!*#REF!</f>
        <v>#REF!</v>
      </c>
      <c r="P28" s="34"/>
      <c r="Q28" s="35"/>
      <c r="R28" s="58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76"/>
      <c r="AN28" s="76"/>
      <c r="AO28" s="76"/>
      <c r="AP28" s="76"/>
      <c r="AQ28" s="76"/>
      <c r="AR28" s="76"/>
      <c r="AS28" s="91"/>
      <c r="AT28" s="91"/>
      <c r="AU28" s="91"/>
      <c r="AV28" s="91"/>
      <c r="AW28" s="91"/>
      <c r="AX28" s="91"/>
      <c r="AY28" s="91"/>
      <c r="AZ28" s="91">
        <v>1</v>
      </c>
      <c r="BA28" s="91"/>
      <c r="BB28" s="91"/>
      <c r="BC28" s="91"/>
      <c r="BD28" s="91"/>
      <c r="BE28" s="91"/>
      <c r="BF28" s="91"/>
    </row>
    <row r="29" spans="1:58" s="57" customFormat="1">
      <c r="A29" s="84">
        <v>26</v>
      </c>
      <c r="B29" s="84" t="s">
        <v>25</v>
      </c>
      <c r="C29" s="85" t="s">
        <v>74</v>
      </c>
      <c r="D29" s="86">
        <v>16</v>
      </c>
      <c r="E29" s="87">
        <v>94</v>
      </c>
      <c r="F29" s="87">
        <v>50</v>
      </c>
      <c r="G29" s="90">
        <v>200</v>
      </c>
      <c r="H29" s="88">
        <v>1.22</v>
      </c>
      <c r="I29" s="89" t="e">
        <f>#REF!*H29</f>
        <v>#REF!</v>
      </c>
      <c r="J29" s="89" t="e">
        <f>#REF!+I29</f>
        <v>#REF!</v>
      </c>
      <c r="K29" s="9" t="e">
        <f>#REF!*#REF!</f>
        <v>#REF!</v>
      </c>
      <c r="L29" s="9" t="e">
        <f>#REF!*J29</f>
        <v>#REF!</v>
      </c>
      <c r="M29" s="10" t="e">
        <f>#REF!*#REF!</f>
        <v>#REF!</v>
      </c>
      <c r="N29" s="11" t="e">
        <f>#REF!*#REF!</f>
        <v>#REF!</v>
      </c>
      <c r="O29" s="9" t="e">
        <f>#REF!*#REF!</f>
        <v>#REF!</v>
      </c>
      <c r="P29" s="34"/>
      <c r="Q29" s="35"/>
      <c r="R29" s="58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84"/>
      <c r="AN29" s="84"/>
      <c r="AO29" s="84"/>
      <c r="AP29" s="84"/>
      <c r="AQ29" s="84"/>
      <c r="AR29" s="84"/>
      <c r="AS29" s="92"/>
      <c r="AT29" s="92"/>
      <c r="AU29" s="92">
        <v>18</v>
      </c>
      <c r="AV29" s="92">
        <v>27</v>
      </c>
      <c r="AW29" s="92"/>
      <c r="AX29" s="92"/>
      <c r="AY29" s="92"/>
      <c r="AZ29" s="92"/>
      <c r="BA29" s="92"/>
      <c r="BB29" s="92"/>
      <c r="BC29" s="92"/>
      <c r="BD29" s="92"/>
      <c r="BE29" s="92"/>
      <c r="BF29" s="92"/>
    </row>
    <row r="30" spans="1:58" s="57" customFormat="1">
      <c r="A30" s="84">
        <v>27</v>
      </c>
      <c r="B30" s="84" t="s">
        <v>26</v>
      </c>
      <c r="C30" s="85" t="s">
        <v>75</v>
      </c>
      <c r="D30" s="86">
        <v>17</v>
      </c>
      <c r="E30" s="87">
        <v>94</v>
      </c>
      <c r="F30" s="87">
        <v>45</v>
      </c>
      <c r="G30" s="90">
        <v>190</v>
      </c>
      <c r="H30" s="88">
        <v>0.22</v>
      </c>
      <c r="I30" s="89" t="e">
        <f>#REF!*H30</f>
        <v>#REF!</v>
      </c>
      <c r="J30" s="89" t="e">
        <f>#REF!+I30</f>
        <v>#REF!</v>
      </c>
      <c r="K30" s="9" t="e">
        <f>#REF!*#REF!</f>
        <v>#REF!</v>
      </c>
      <c r="L30" s="9" t="e">
        <f>#REF!*J30</f>
        <v>#REF!</v>
      </c>
      <c r="M30" s="10" t="e">
        <f>#REF!*#REF!</f>
        <v>#REF!</v>
      </c>
      <c r="N30" s="11" t="e">
        <f>#REF!*#REF!</f>
        <v>#REF!</v>
      </c>
      <c r="O30" s="9" t="e">
        <f>#REF!*#REF!</f>
        <v>#REF!</v>
      </c>
      <c r="P30" s="34"/>
      <c r="Q30" s="35"/>
      <c r="R30" s="58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84"/>
      <c r="AN30" s="84"/>
      <c r="AO30" s="84"/>
      <c r="AP30" s="84"/>
      <c r="AQ30" s="84"/>
      <c r="AR30" s="84"/>
      <c r="AS30" s="92"/>
      <c r="AT30" s="92"/>
      <c r="AU30" s="92"/>
      <c r="AV30" s="92">
        <v>4</v>
      </c>
      <c r="AW30" s="92"/>
      <c r="AX30" s="92"/>
      <c r="AY30" s="92"/>
      <c r="AZ30" s="92"/>
      <c r="BA30" s="92"/>
      <c r="BB30" s="92"/>
      <c r="BC30" s="92"/>
      <c r="BD30" s="92"/>
      <c r="BE30" s="92"/>
      <c r="BF30" s="92"/>
    </row>
    <row r="31" spans="1:58" s="3" customFormat="1">
      <c r="A31" s="76">
        <v>28</v>
      </c>
      <c r="B31" s="76" t="s">
        <v>27</v>
      </c>
      <c r="C31" s="79" t="s">
        <v>76</v>
      </c>
      <c r="D31" s="78">
        <v>19</v>
      </c>
      <c r="E31" s="71">
        <v>140</v>
      </c>
      <c r="F31" s="71">
        <v>80</v>
      </c>
      <c r="G31" s="80">
        <v>73.5</v>
      </c>
      <c r="H31" s="19">
        <v>0.22</v>
      </c>
      <c r="I31" s="8" t="e">
        <f>#REF!*H31</f>
        <v>#REF!</v>
      </c>
      <c r="J31" s="8" t="e">
        <f>#REF!+I31</f>
        <v>#REF!</v>
      </c>
      <c r="K31" s="9" t="e">
        <f>#REF!*#REF!</f>
        <v>#REF!</v>
      </c>
      <c r="L31" s="9" t="e">
        <f>#REF!*J31</f>
        <v>#REF!</v>
      </c>
      <c r="M31" s="10" t="e">
        <f>#REF!*#REF!</f>
        <v>#REF!</v>
      </c>
      <c r="N31" s="11" t="e">
        <f>#REF!*#REF!</f>
        <v>#REF!</v>
      </c>
      <c r="O31" s="9" t="e">
        <f>#REF!*#REF!</f>
        <v>#REF!</v>
      </c>
      <c r="P31" s="34"/>
      <c r="Q31" s="35"/>
      <c r="R31" s="58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76"/>
      <c r="AN31" s="76"/>
      <c r="AO31" s="76"/>
      <c r="AP31" s="76"/>
      <c r="AQ31" s="76"/>
      <c r="AR31" s="76"/>
      <c r="AS31" s="91"/>
      <c r="AT31" s="91"/>
      <c r="AU31" s="91"/>
      <c r="AV31" s="91">
        <v>1</v>
      </c>
      <c r="AW31" s="91"/>
      <c r="AX31" s="91"/>
      <c r="AY31" s="91"/>
      <c r="AZ31" s="91"/>
      <c r="BA31" s="91"/>
      <c r="BB31" s="91"/>
      <c r="BC31" s="91"/>
      <c r="BD31" s="91"/>
      <c r="BE31" s="91"/>
      <c r="BF31" s="91"/>
    </row>
    <row r="32" spans="1:58" s="3" customFormat="1">
      <c r="A32" s="76" t="s">
        <v>28</v>
      </c>
      <c r="B32" s="76"/>
      <c r="C32" s="79" t="s">
        <v>76</v>
      </c>
      <c r="D32" s="78">
        <v>19</v>
      </c>
      <c r="E32" s="71">
        <v>160</v>
      </c>
      <c r="F32" s="71">
        <v>60</v>
      </c>
      <c r="G32" s="80">
        <v>73.5</v>
      </c>
      <c r="H32" s="19"/>
      <c r="I32" s="8"/>
      <c r="J32" s="8"/>
      <c r="K32" s="9" t="e">
        <f>#REF!*#REF!</f>
        <v>#REF!</v>
      </c>
      <c r="L32" s="9"/>
      <c r="M32" s="10" t="e">
        <f>#REF!*#REF!</f>
        <v>#REF!</v>
      </c>
      <c r="N32" s="11" t="e">
        <f>#REF!*#REF!</f>
        <v>#REF!</v>
      </c>
      <c r="O32" s="9" t="e">
        <f>#REF!*#REF!</f>
        <v>#REF!</v>
      </c>
      <c r="P32" s="34"/>
      <c r="Q32" s="35"/>
      <c r="R32" s="58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76"/>
      <c r="AN32" s="76"/>
      <c r="AO32" s="76"/>
      <c r="AP32" s="76"/>
      <c r="AQ32" s="76"/>
      <c r="AR32" s="76"/>
      <c r="AS32" s="91"/>
      <c r="AT32" s="91"/>
      <c r="AU32" s="91"/>
      <c r="AV32" s="91"/>
      <c r="AW32" s="91">
        <v>1</v>
      </c>
      <c r="AX32" s="91"/>
      <c r="AY32" s="91"/>
      <c r="AZ32" s="91"/>
      <c r="BA32" s="91"/>
      <c r="BB32" s="91"/>
      <c r="BC32" s="91"/>
      <c r="BD32" s="91"/>
      <c r="BE32" s="91"/>
      <c r="BF32" s="91"/>
    </row>
    <row r="33" spans="1:58" s="3" customFormat="1">
      <c r="A33" s="76">
        <v>29</v>
      </c>
      <c r="B33" s="76" t="s">
        <v>29</v>
      </c>
      <c r="C33" s="79" t="s">
        <v>77</v>
      </c>
      <c r="D33" s="78">
        <v>3</v>
      </c>
      <c r="E33" s="71">
        <v>42</v>
      </c>
      <c r="F33" s="71">
        <v>57</v>
      </c>
      <c r="G33" s="71">
        <v>61</v>
      </c>
      <c r="H33" s="19">
        <v>0.22</v>
      </c>
      <c r="I33" s="8" t="e">
        <f>#REF!*H33</f>
        <v>#REF!</v>
      </c>
      <c r="J33" s="8" t="e">
        <f>#REF!+I33</f>
        <v>#REF!</v>
      </c>
      <c r="K33" s="9" t="e">
        <f>#REF!*#REF!</f>
        <v>#REF!</v>
      </c>
      <c r="L33" s="9" t="e">
        <f>#REF!*J33</f>
        <v>#REF!</v>
      </c>
      <c r="M33" s="10" t="e">
        <f>#REF!*#REF!</f>
        <v>#REF!</v>
      </c>
      <c r="N33" s="11" t="e">
        <f>#REF!*#REF!</f>
        <v>#REF!</v>
      </c>
      <c r="O33" s="9" t="e">
        <f>#REF!*#REF!</f>
        <v>#REF!</v>
      </c>
      <c r="P33" s="34"/>
      <c r="Q33" s="35"/>
      <c r="R33" s="58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76"/>
      <c r="AN33" s="76"/>
      <c r="AO33" s="76"/>
      <c r="AP33" s="76"/>
      <c r="AQ33" s="76"/>
      <c r="AR33" s="76"/>
      <c r="AS33" s="91"/>
      <c r="AT33" s="91"/>
      <c r="AU33" s="91"/>
      <c r="AV33" s="91"/>
      <c r="AW33" s="91">
        <v>1</v>
      </c>
      <c r="AX33" s="91"/>
      <c r="AY33" s="91"/>
      <c r="AZ33" s="91"/>
      <c r="BA33" s="91">
        <v>3</v>
      </c>
      <c r="BB33" s="91"/>
      <c r="BC33" s="91"/>
      <c r="BD33" s="91"/>
      <c r="BE33" s="91">
        <v>1</v>
      </c>
      <c r="BF33" s="91"/>
    </row>
    <row r="34" spans="1:58" s="3" customFormat="1">
      <c r="A34" s="76">
        <v>30</v>
      </c>
      <c r="B34" s="76" t="s">
        <v>30</v>
      </c>
      <c r="C34" s="77" t="s">
        <v>78</v>
      </c>
      <c r="D34" s="78">
        <v>6</v>
      </c>
      <c r="E34" s="71">
        <v>60</v>
      </c>
      <c r="F34" s="71">
        <v>44</v>
      </c>
      <c r="G34" s="71">
        <v>113</v>
      </c>
      <c r="H34" s="19">
        <v>0.22</v>
      </c>
      <c r="I34" s="8" t="e">
        <f>#REF!*H34</f>
        <v>#REF!</v>
      </c>
      <c r="J34" s="8" t="e">
        <f>#REF!+I34</f>
        <v>#REF!</v>
      </c>
      <c r="K34" s="9" t="e">
        <f>#REF!*#REF!</f>
        <v>#REF!</v>
      </c>
      <c r="L34" s="9" t="e">
        <f>#REF!*J34</f>
        <v>#REF!</v>
      </c>
      <c r="M34" s="10" t="e">
        <f>#REF!*#REF!</f>
        <v>#REF!</v>
      </c>
      <c r="N34" s="11" t="e">
        <f>#REF!*#REF!</f>
        <v>#REF!</v>
      </c>
      <c r="O34" s="9" t="e">
        <f>#REF!*#REF!</f>
        <v>#REF!</v>
      </c>
      <c r="P34" s="34"/>
      <c r="Q34" s="35"/>
      <c r="R34" s="58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76"/>
      <c r="AN34" s="76"/>
      <c r="AO34" s="76"/>
      <c r="AP34" s="76"/>
      <c r="AQ34" s="76"/>
      <c r="AR34" s="76"/>
      <c r="AS34" s="91"/>
      <c r="AT34" s="91"/>
      <c r="AU34" s="91"/>
      <c r="AV34" s="91"/>
      <c r="AW34" s="91">
        <v>1</v>
      </c>
      <c r="AX34" s="91"/>
      <c r="AY34" s="91"/>
      <c r="AZ34" s="91"/>
      <c r="BA34" s="91"/>
      <c r="BB34" s="91"/>
      <c r="BC34" s="91"/>
      <c r="BD34" s="91"/>
      <c r="BE34" s="91"/>
      <c r="BF34" s="91"/>
    </row>
    <row r="35" spans="1:58" s="3" customFormat="1">
      <c r="A35" s="76">
        <v>31</v>
      </c>
      <c r="B35" s="76" t="s">
        <v>31</v>
      </c>
      <c r="C35" s="77" t="s">
        <v>79</v>
      </c>
      <c r="D35" s="78">
        <v>7</v>
      </c>
      <c r="E35" s="71">
        <v>180</v>
      </c>
      <c r="F35" s="71">
        <v>70</v>
      </c>
      <c r="G35" s="71">
        <v>280</v>
      </c>
      <c r="H35" s="19">
        <v>0.22</v>
      </c>
      <c r="I35" s="8" t="e">
        <f>#REF!*H35</f>
        <v>#REF!</v>
      </c>
      <c r="J35" s="8" t="e">
        <f>#REF!+I35</f>
        <v>#REF!</v>
      </c>
      <c r="K35" s="9" t="e">
        <f>#REF!*#REF!</f>
        <v>#REF!</v>
      </c>
      <c r="L35" s="9" t="e">
        <f>#REF!*J35</f>
        <v>#REF!</v>
      </c>
      <c r="M35" s="10" t="e">
        <f>#REF!*#REF!</f>
        <v>#REF!</v>
      </c>
      <c r="N35" s="11" t="e">
        <f>#REF!*#REF!</f>
        <v>#REF!</v>
      </c>
      <c r="O35" s="9" t="e">
        <f>#REF!*#REF!</f>
        <v>#REF!</v>
      </c>
      <c r="P35" s="34"/>
      <c r="Q35" s="35"/>
      <c r="R35" s="58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76"/>
      <c r="AN35" s="76"/>
      <c r="AO35" s="76"/>
      <c r="AP35" s="76"/>
      <c r="AQ35" s="76"/>
      <c r="AR35" s="76"/>
      <c r="AS35" s="91"/>
      <c r="AT35" s="91"/>
      <c r="AU35" s="91"/>
      <c r="AV35" s="91"/>
      <c r="AW35" s="92">
        <v>1</v>
      </c>
      <c r="AX35" s="91"/>
      <c r="AY35" s="91"/>
      <c r="AZ35" s="91"/>
      <c r="BA35" s="91"/>
      <c r="BB35" s="91"/>
      <c r="BC35" s="91"/>
      <c r="BD35" s="91"/>
      <c r="BE35" s="91"/>
      <c r="BF35" s="91"/>
    </row>
    <row r="36" spans="1:58" s="3" customFormat="1">
      <c r="A36" s="76">
        <v>32</v>
      </c>
      <c r="B36" s="76" t="s">
        <v>32</v>
      </c>
      <c r="C36" s="77" t="s">
        <v>65</v>
      </c>
      <c r="D36" s="78">
        <v>14</v>
      </c>
      <c r="E36" s="71">
        <v>160</v>
      </c>
      <c r="F36" s="71"/>
      <c r="G36" s="80">
        <v>40</v>
      </c>
      <c r="H36" s="19">
        <v>0.22</v>
      </c>
      <c r="I36" s="8" t="e">
        <f>#REF!*H36</f>
        <v>#REF!</v>
      </c>
      <c r="J36" s="8" t="e">
        <f>#REF!+I36</f>
        <v>#REF!</v>
      </c>
      <c r="K36" s="9" t="e">
        <f>#REF!*#REF!</f>
        <v>#REF!</v>
      </c>
      <c r="L36" s="9" t="e">
        <f>#REF!*J36</f>
        <v>#REF!</v>
      </c>
      <c r="M36" s="10" t="e">
        <f>#REF!*#REF!</f>
        <v>#REF!</v>
      </c>
      <c r="N36" s="11" t="e">
        <f>#REF!*#REF!</f>
        <v>#REF!</v>
      </c>
      <c r="O36" s="9" t="e">
        <f>#REF!*#REF!</f>
        <v>#REF!</v>
      </c>
      <c r="P36" s="34"/>
      <c r="Q36" s="35"/>
      <c r="R36" s="58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76"/>
      <c r="AN36" s="76">
        <v>1</v>
      </c>
      <c r="AO36" s="76"/>
      <c r="AP36" s="76"/>
      <c r="AQ36" s="76"/>
      <c r="AR36" s="76"/>
      <c r="AS36" s="91"/>
      <c r="AT36" s="91"/>
      <c r="AU36" s="91"/>
      <c r="AV36" s="91"/>
      <c r="AW36" s="91"/>
      <c r="AX36" s="91">
        <v>1</v>
      </c>
      <c r="AY36" s="91"/>
      <c r="AZ36" s="91"/>
      <c r="BA36" s="91"/>
      <c r="BB36" s="91"/>
      <c r="BC36" s="91">
        <v>2</v>
      </c>
      <c r="BD36" s="91">
        <v>1</v>
      </c>
      <c r="BE36" s="91"/>
      <c r="BF36" s="91">
        <v>1</v>
      </c>
    </row>
    <row r="37" spans="1:58" s="3" customFormat="1" ht="25.5">
      <c r="A37" s="76">
        <v>33</v>
      </c>
      <c r="B37" s="76" t="s">
        <v>33</v>
      </c>
      <c r="C37" s="77" t="s">
        <v>64</v>
      </c>
      <c r="D37" s="78">
        <v>2</v>
      </c>
      <c r="E37" s="71">
        <v>160</v>
      </c>
      <c r="F37" s="71">
        <v>120</v>
      </c>
      <c r="G37" s="71">
        <v>73.5</v>
      </c>
      <c r="H37" s="31"/>
      <c r="I37" s="32"/>
      <c r="J37" s="32"/>
      <c r="K37" s="5" t="e">
        <f>#REF!*#REF!</f>
        <v>#REF!</v>
      </c>
      <c r="L37" s="5"/>
      <c r="M37" s="5" t="e">
        <f>#REF!*#REF!</f>
        <v>#REF!</v>
      </c>
      <c r="N37" s="5" t="e">
        <f>#REF!*#REF!</f>
        <v>#REF!</v>
      </c>
      <c r="O37" s="6" t="e">
        <f>#REF!*#REF!</f>
        <v>#REF!</v>
      </c>
      <c r="P37" s="34"/>
      <c r="Q37" s="35"/>
      <c r="R37" s="58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76"/>
      <c r="AN37" s="76"/>
      <c r="AO37" s="76"/>
      <c r="AP37" s="76"/>
      <c r="AQ37" s="76"/>
      <c r="AR37" s="76"/>
      <c r="AS37" s="91"/>
      <c r="AT37" s="91"/>
      <c r="AU37" s="91"/>
      <c r="AV37" s="91"/>
      <c r="AW37" s="91"/>
      <c r="AX37" s="91"/>
      <c r="AY37" s="91">
        <v>1</v>
      </c>
      <c r="AZ37" s="91"/>
      <c r="BA37" s="91"/>
      <c r="BB37" s="91"/>
      <c r="BC37" s="91"/>
      <c r="BD37" s="91">
        <v>1</v>
      </c>
      <c r="BE37" s="91"/>
      <c r="BF37" s="91"/>
    </row>
    <row r="38" spans="1:58" s="3" customFormat="1">
      <c r="A38" s="76">
        <v>34</v>
      </c>
      <c r="B38" s="76" t="s">
        <v>34</v>
      </c>
      <c r="C38" s="77" t="s">
        <v>85</v>
      </c>
      <c r="D38" s="78">
        <v>18</v>
      </c>
      <c r="E38" s="71">
        <v>160</v>
      </c>
      <c r="F38" s="71">
        <v>30</v>
      </c>
      <c r="G38" s="71">
        <v>109</v>
      </c>
      <c r="H38" s="31"/>
      <c r="I38" s="32"/>
      <c r="J38" s="32"/>
      <c r="K38" s="5" t="e">
        <f>#REF!*#REF!</f>
        <v>#REF!</v>
      </c>
      <c r="L38" s="5"/>
      <c r="M38" s="5" t="e">
        <f>#REF!*#REF!</f>
        <v>#REF!</v>
      </c>
      <c r="N38" s="5" t="e">
        <f>#REF!*#REF!</f>
        <v>#REF!</v>
      </c>
      <c r="O38" s="6" t="e">
        <f>#REF!*#REF!</f>
        <v>#REF!</v>
      </c>
      <c r="P38" s="34"/>
      <c r="Q38" s="35"/>
      <c r="R38" s="58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76"/>
      <c r="AN38" s="76"/>
      <c r="AO38" s="76"/>
      <c r="AP38" s="76"/>
      <c r="AQ38" s="76"/>
      <c r="AR38" s="76"/>
      <c r="AS38" s="91"/>
      <c r="AT38" s="91"/>
      <c r="AU38" s="91"/>
      <c r="AV38" s="91"/>
      <c r="AW38" s="91"/>
      <c r="AX38" s="91"/>
      <c r="AY38" s="91">
        <v>1</v>
      </c>
      <c r="AZ38" s="91"/>
      <c r="BA38" s="91">
        <v>1</v>
      </c>
      <c r="BB38" s="91"/>
      <c r="BC38" s="91"/>
      <c r="BD38" s="91"/>
      <c r="BE38" s="91"/>
      <c r="BF38" s="91"/>
    </row>
    <row r="39" spans="1:58" s="3" customFormat="1">
      <c r="A39" s="76">
        <v>35</v>
      </c>
      <c r="B39" s="76" t="s">
        <v>12</v>
      </c>
      <c r="C39" s="77" t="s">
        <v>76</v>
      </c>
      <c r="D39" s="78">
        <v>19</v>
      </c>
      <c r="E39" s="71">
        <v>160</v>
      </c>
      <c r="F39" s="71">
        <v>80</v>
      </c>
      <c r="G39" s="71">
        <v>73.5</v>
      </c>
      <c r="H39" s="31"/>
      <c r="I39" s="32"/>
      <c r="J39" s="32"/>
      <c r="K39" s="5" t="e">
        <f>#REF!*#REF!</f>
        <v>#REF!</v>
      </c>
      <c r="L39" s="5"/>
      <c r="M39" s="5" t="e">
        <f>#REF!*#REF!</f>
        <v>#REF!</v>
      </c>
      <c r="N39" s="5" t="e">
        <f>#REF!*#REF!</f>
        <v>#REF!</v>
      </c>
      <c r="O39" s="6" t="e">
        <f>#REF!*#REF!</f>
        <v>#REF!</v>
      </c>
      <c r="P39" s="34"/>
      <c r="Q39" s="35"/>
      <c r="R39" s="58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76"/>
      <c r="AN39" s="76"/>
      <c r="AO39" s="76"/>
      <c r="AP39" s="76"/>
      <c r="AQ39" s="76"/>
      <c r="AR39" s="76"/>
      <c r="AS39" s="91"/>
      <c r="AT39" s="91"/>
      <c r="AU39" s="91"/>
      <c r="AV39" s="91"/>
      <c r="AW39" s="91"/>
      <c r="AX39" s="91"/>
      <c r="AY39" s="91"/>
      <c r="AZ39" s="91"/>
      <c r="BA39" s="91">
        <v>4</v>
      </c>
      <c r="BB39" s="91"/>
      <c r="BC39" s="91"/>
      <c r="BD39" s="91"/>
      <c r="BE39" s="91"/>
      <c r="BF39" s="91"/>
    </row>
    <row r="40" spans="1:58" s="3" customFormat="1" ht="25.5">
      <c r="A40" s="76">
        <v>36</v>
      </c>
      <c r="B40" s="76" t="s">
        <v>35</v>
      </c>
      <c r="C40" s="79" t="s">
        <v>86</v>
      </c>
      <c r="D40" s="78">
        <v>7</v>
      </c>
      <c r="E40" s="71">
        <v>220</v>
      </c>
      <c r="F40" s="71">
        <v>70</v>
      </c>
      <c r="G40" s="71">
        <v>280</v>
      </c>
      <c r="H40" s="19">
        <v>0.22</v>
      </c>
      <c r="I40" s="8" t="e">
        <f>#REF!*H40</f>
        <v>#REF!</v>
      </c>
      <c r="J40" s="8" t="e">
        <f>#REF!+I40</f>
        <v>#REF!</v>
      </c>
      <c r="K40" s="9" t="e">
        <f>#REF!*#REF!</f>
        <v>#REF!</v>
      </c>
      <c r="L40" s="9" t="e">
        <f>#REF!*J40</f>
        <v>#REF!</v>
      </c>
      <c r="M40" s="10" t="e">
        <f>#REF!*#REF!</f>
        <v>#REF!</v>
      </c>
      <c r="N40" s="11" t="e">
        <f>#REF!*#REF!</f>
        <v>#REF!</v>
      </c>
      <c r="O40" s="9" t="e">
        <f>#REF!*#REF!</f>
        <v>#REF!</v>
      </c>
      <c r="P40" s="34"/>
      <c r="Q40" s="35"/>
      <c r="R40" s="58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76"/>
      <c r="AN40" s="76"/>
      <c r="AO40" s="76"/>
      <c r="AP40" s="76"/>
      <c r="AQ40" s="76"/>
      <c r="AR40" s="76"/>
      <c r="AS40" s="91"/>
      <c r="AT40" s="91"/>
      <c r="AU40" s="91"/>
      <c r="AV40" s="91"/>
      <c r="AW40" s="91"/>
      <c r="AX40" s="91"/>
      <c r="AY40" s="91"/>
      <c r="AZ40" s="91"/>
      <c r="BA40" s="91"/>
      <c r="BB40" s="91">
        <v>1</v>
      </c>
      <c r="BC40" s="91"/>
      <c r="BD40" s="91"/>
      <c r="BE40" s="91"/>
      <c r="BF40" s="91"/>
    </row>
    <row r="41" spans="1:58" s="3" customFormat="1">
      <c r="A41" s="76">
        <v>37</v>
      </c>
      <c r="B41" s="76" t="s">
        <v>17</v>
      </c>
      <c r="C41" s="79" t="s">
        <v>85</v>
      </c>
      <c r="D41" s="78">
        <v>18</v>
      </c>
      <c r="E41" s="71">
        <v>140</v>
      </c>
      <c r="F41" s="71">
        <v>30</v>
      </c>
      <c r="G41" s="71">
        <v>109</v>
      </c>
      <c r="H41" s="19">
        <v>0.22</v>
      </c>
      <c r="I41" s="8" t="e">
        <f>#REF!*H41</f>
        <v>#REF!</v>
      </c>
      <c r="J41" s="8" t="e">
        <f>#REF!+I41</f>
        <v>#REF!</v>
      </c>
      <c r="K41" s="9" t="e">
        <f>#REF!*#REF!</f>
        <v>#REF!</v>
      </c>
      <c r="L41" s="9" t="e">
        <f>#REF!*J41</f>
        <v>#REF!</v>
      </c>
      <c r="M41" s="10" t="e">
        <f>#REF!*#REF!</f>
        <v>#REF!</v>
      </c>
      <c r="N41" s="11" t="e">
        <f>#REF!*#REF!</f>
        <v>#REF!</v>
      </c>
      <c r="O41" s="9" t="e">
        <f>#REF!*#REF!</f>
        <v>#REF!</v>
      </c>
      <c r="P41" s="34"/>
      <c r="Q41" s="35"/>
      <c r="R41" s="58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76"/>
      <c r="AN41" s="76"/>
      <c r="AO41" s="76"/>
      <c r="AP41" s="76"/>
      <c r="AQ41" s="76"/>
      <c r="AR41" s="76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>
        <v>1</v>
      </c>
      <c r="BD41" s="91"/>
      <c r="BE41" s="91"/>
      <c r="BF41" s="91"/>
    </row>
    <row r="42" spans="1:58" s="3" customFormat="1" ht="25.5">
      <c r="A42" s="76">
        <v>38</v>
      </c>
      <c r="B42" s="76" t="s">
        <v>36</v>
      </c>
      <c r="C42" s="79" t="s">
        <v>87</v>
      </c>
      <c r="D42" s="78">
        <v>6</v>
      </c>
      <c r="E42" s="71">
        <v>120</v>
      </c>
      <c r="F42" s="71">
        <v>44</v>
      </c>
      <c r="G42" s="80">
        <v>113</v>
      </c>
      <c r="H42" s="19">
        <v>0.22</v>
      </c>
      <c r="I42" s="8" t="e">
        <f>#REF!*H42</f>
        <v>#REF!</v>
      </c>
      <c r="J42" s="8" t="e">
        <f>#REF!+I42</f>
        <v>#REF!</v>
      </c>
      <c r="K42" s="9" t="e">
        <f>#REF!*#REF!</f>
        <v>#REF!</v>
      </c>
      <c r="L42" s="9" t="e">
        <f>#REF!*J42</f>
        <v>#REF!</v>
      </c>
      <c r="M42" s="10" t="e">
        <f>#REF!*#REF!</f>
        <v>#REF!</v>
      </c>
      <c r="N42" s="11" t="e">
        <f>#REF!*#REF!</f>
        <v>#REF!</v>
      </c>
      <c r="O42" s="9" t="e">
        <f>#REF!*#REF!</f>
        <v>#REF!</v>
      </c>
      <c r="P42" s="34"/>
      <c r="Q42" s="35"/>
      <c r="R42" s="58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76"/>
      <c r="AN42" s="76"/>
      <c r="AO42" s="76"/>
      <c r="AP42" s="76"/>
      <c r="AQ42" s="76"/>
      <c r="AR42" s="76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>
        <v>2</v>
      </c>
      <c r="BD42" s="91"/>
      <c r="BE42" s="91"/>
      <c r="BF42" s="91"/>
    </row>
    <row r="43" spans="1:58" s="3" customFormat="1" ht="25.5">
      <c r="A43" s="76">
        <v>39</v>
      </c>
      <c r="B43" s="81" t="s">
        <v>37</v>
      </c>
      <c r="C43" s="79" t="s">
        <v>88</v>
      </c>
      <c r="D43" s="78">
        <v>20</v>
      </c>
      <c r="E43" s="71">
        <v>80</v>
      </c>
      <c r="F43" s="71">
        <v>4</v>
      </c>
      <c r="G43" s="80">
        <v>140</v>
      </c>
      <c r="H43" s="19">
        <v>0.22</v>
      </c>
      <c r="I43" s="8" t="e">
        <f>#REF!*H43</f>
        <v>#REF!</v>
      </c>
      <c r="J43" s="8" t="e">
        <f>#REF!+I43</f>
        <v>#REF!</v>
      </c>
      <c r="K43" s="9" t="e">
        <f>#REF!*#REF!</f>
        <v>#REF!</v>
      </c>
      <c r="L43" s="9" t="e">
        <f>#REF!*J43</f>
        <v>#REF!</v>
      </c>
      <c r="M43" s="10" t="e">
        <f>#REF!*#REF!</f>
        <v>#REF!</v>
      </c>
      <c r="N43" s="11" t="e">
        <f>#REF!*#REF!</f>
        <v>#REF!</v>
      </c>
      <c r="O43" s="9" t="e">
        <f>#REF!*#REF!</f>
        <v>#REF!</v>
      </c>
      <c r="P43" s="34"/>
      <c r="Q43" s="35"/>
      <c r="R43" s="58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76"/>
      <c r="AN43" s="76"/>
      <c r="AO43" s="76"/>
      <c r="AP43" s="76"/>
      <c r="AQ43" s="76"/>
      <c r="AR43" s="76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>
        <v>1</v>
      </c>
      <c r="BD43" s="91"/>
      <c r="BE43" s="91"/>
      <c r="BF43" s="91"/>
    </row>
    <row r="44" spans="1:58" s="3" customFormat="1" ht="25.5">
      <c r="A44" s="76">
        <v>40</v>
      </c>
      <c r="B44" s="81" t="s">
        <v>38</v>
      </c>
      <c r="C44" s="79" t="s">
        <v>88</v>
      </c>
      <c r="D44" s="78">
        <v>20</v>
      </c>
      <c r="E44" s="71">
        <v>120</v>
      </c>
      <c r="F44" s="71">
        <v>4</v>
      </c>
      <c r="G44" s="76">
        <v>140</v>
      </c>
      <c r="H44" s="19">
        <v>0.22</v>
      </c>
      <c r="I44" s="8" t="e">
        <f>#REF!*H44</f>
        <v>#REF!</v>
      </c>
      <c r="J44" s="8" t="e">
        <f>#REF!+I44</f>
        <v>#REF!</v>
      </c>
      <c r="K44" s="9" t="e">
        <f>#REF!*#REF!</f>
        <v>#REF!</v>
      </c>
      <c r="L44" s="9" t="e">
        <f>#REF!*J44</f>
        <v>#REF!</v>
      </c>
      <c r="M44" s="10" t="e">
        <f>#REF!*#REF!</f>
        <v>#REF!</v>
      </c>
      <c r="N44" s="11" t="e">
        <f>#REF!*#REF!</f>
        <v>#REF!</v>
      </c>
      <c r="O44" s="9" t="e">
        <f>#REF!*#REF!</f>
        <v>#REF!</v>
      </c>
      <c r="P44" s="34"/>
      <c r="Q44" s="35"/>
      <c r="R44" s="58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76"/>
      <c r="AN44" s="76"/>
      <c r="AO44" s="76"/>
      <c r="AP44" s="76"/>
      <c r="AQ44" s="76"/>
      <c r="AR44" s="76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>
        <v>2</v>
      </c>
      <c r="BD44" s="91"/>
      <c r="BE44" s="91"/>
      <c r="BF44" s="91"/>
    </row>
    <row r="45" spans="1:58">
      <c r="A45" s="76">
        <v>41</v>
      </c>
      <c r="B45" s="76" t="s">
        <v>36</v>
      </c>
      <c r="C45" s="79" t="s">
        <v>89</v>
      </c>
      <c r="D45" s="78">
        <v>7</v>
      </c>
      <c r="E45" s="71">
        <v>450</v>
      </c>
      <c r="F45" s="71">
        <v>70</v>
      </c>
      <c r="G45" s="80">
        <v>280</v>
      </c>
      <c r="H45" s="19">
        <v>0.22</v>
      </c>
      <c r="I45" s="8" t="e">
        <f>#REF!*H45</f>
        <v>#REF!</v>
      </c>
      <c r="J45" s="8" t="e">
        <f>#REF!+I45</f>
        <v>#REF!</v>
      </c>
      <c r="K45" s="9" t="e">
        <f>#REF!*#REF!</f>
        <v>#REF!</v>
      </c>
      <c r="L45" s="9" t="e">
        <f>#REF!*J45</f>
        <v>#REF!</v>
      </c>
      <c r="M45" s="10" t="e">
        <f>#REF!*#REF!</f>
        <v>#REF!</v>
      </c>
      <c r="N45" s="11" t="e">
        <f>#REF!*#REF!</f>
        <v>#REF!</v>
      </c>
      <c r="O45" s="9" t="e">
        <f>#REF!*#REF!</f>
        <v>#REF!</v>
      </c>
      <c r="P45" s="34"/>
      <c r="Q45" s="35"/>
      <c r="R45" s="58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76"/>
      <c r="AN45" s="76"/>
      <c r="AO45" s="76"/>
      <c r="AP45" s="76"/>
      <c r="AQ45" s="76"/>
      <c r="AR45" s="76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2">
        <v>1</v>
      </c>
      <c r="BD45" s="91"/>
      <c r="BE45" s="91"/>
      <c r="BF45" s="91"/>
    </row>
    <row r="46" spans="1:58" ht="25.5">
      <c r="A46" s="76">
        <v>42</v>
      </c>
      <c r="B46" s="76"/>
      <c r="C46" s="79" t="s">
        <v>90</v>
      </c>
      <c r="D46" s="78">
        <v>6</v>
      </c>
      <c r="E46" s="71">
        <v>60</v>
      </c>
      <c r="F46" s="71">
        <v>44</v>
      </c>
      <c r="G46" s="80">
        <v>184</v>
      </c>
      <c r="H46" s="19"/>
      <c r="I46" s="8"/>
      <c r="J46" s="8"/>
      <c r="K46" s="9" t="e">
        <f>#REF!*#REF!</f>
        <v>#REF!</v>
      </c>
      <c r="L46" s="9"/>
      <c r="M46" s="10" t="e">
        <f>#REF!*#REF!</f>
        <v>#REF!</v>
      </c>
      <c r="N46" s="11" t="e">
        <f>#REF!*#REF!</f>
        <v>#REF!</v>
      </c>
      <c r="O46" s="9" t="e">
        <f>#REF!*#REF!</f>
        <v>#REF!</v>
      </c>
      <c r="P46" s="36"/>
      <c r="Q46" s="37"/>
      <c r="R46" s="58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76"/>
      <c r="AN46" s="76"/>
      <c r="AO46" s="76"/>
      <c r="AP46" s="76"/>
      <c r="AQ46" s="76"/>
      <c r="AR46" s="76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>
        <v>1</v>
      </c>
      <c r="BE46" s="91">
        <v>1</v>
      </c>
      <c r="BF46" s="91"/>
    </row>
    <row r="47" spans="1:58">
      <c r="A47" s="76">
        <v>43</v>
      </c>
      <c r="B47" s="76"/>
      <c r="C47" s="79" t="s">
        <v>76</v>
      </c>
      <c r="D47" s="78">
        <v>19</v>
      </c>
      <c r="E47" s="71">
        <v>140</v>
      </c>
      <c r="F47" s="71">
        <v>60</v>
      </c>
      <c r="G47" s="80">
        <v>73.5</v>
      </c>
      <c r="H47" s="19"/>
      <c r="I47" s="8"/>
      <c r="J47" s="8"/>
      <c r="K47" s="9" t="e">
        <f>#REF!*#REF!</f>
        <v>#REF!</v>
      </c>
      <c r="L47" s="9"/>
      <c r="M47" s="10" t="e">
        <f>#REF!*#REF!</f>
        <v>#REF!</v>
      </c>
      <c r="N47" s="11" t="e">
        <f>#REF!*#REF!</f>
        <v>#REF!</v>
      </c>
      <c r="O47" s="9" t="e">
        <f>#REF!*#REF!</f>
        <v>#REF!</v>
      </c>
      <c r="P47" s="36"/>
      <c r="Q47" s="37"/>
      <c r="R47" s="58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76"/>
      <c r="AN47" s="76"/>
      <c r="AO47" s="76"/>
      <c r="AP47" s="76"/>
      <c r="AQ47" s="76"/>
      <c r="AR47" s="76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>
        <v>1</v>
      </c>
      <c r="BF47" s="91"/>
    </row>
    <row r="48" spans="1:58">
      <c r="A48" s="76">
        <v>44</v>
      </c>
      <c r="B48" s="76"/>
      <c r="C48" s="79" t="s">
        <v>91</v>
      </c>
      <c r="D48" s="78">
        <v>6</v>
      </c>
      <c r="E48" s="71">
        <v>60</v>
      </c>
      <c r="F48" s="71">
        <v>44</v>
      </c>
      <c r="G48" s="80">
        <v>78</v>
      </c>
      <c r="H48" s="19"/>
      <c r="I48" s="8"/>
      <c r="J48" s="8"/>
      <c r="K48" s="9" t="e">
        <f>#REF!*#REF!</f>
        <v>#REF!</v>
      </c>
      <c r="L48" s="9"/>
      <c r="M48" s="10" t="e">
        <f>#REF!*#REF!</f>
        <v>#REF!</v>
      </c>
      <c r="N48" s="11" t="e">
        <f>#REF!*#REF!</f>
        <v>#REF!</v>
      </c>
      <c r="O48" s="9" t="e">
        <f>#REF!*#REF!</f>
        <v>#REF!</v>
      </c>
      <c r="P48" s="36"/>
      <c r="Q48" s="37"/>
      <c r="R48" s="58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76"/>
      <c r="AN48" s="76"/>
      <c r="AO48" s="76"/>
      <c r="AP48" s="76"/>
      <c r="AQ48" s="76"/>
      <c r="AR48" s="76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>
        <v>1</v>
      </c>
      <c r="BF48" s="91"/>
    </row>
    <row r="49" spans="1:58">
      <c r="A49" s="76">
        <v>45</v>
      </c>
      <c r="B49" s="76"/>
      <c r="C49" s="79" t="s">
        <v>92</v>
      </c>
      <c r="D49" s="78">
        <v>21</v>
      </c>
      <c r="E49" s="71">
        <v>87</v>
      </c>
      <c r="F49" s="71">
        <v>75</v>
      </c>
      <c r="G49" s="80">
        <v>76</v>
      </c>
      <c r="H49" s="19"/>
      <c r="I49" s="8"/>
      <c r="J49" s="8"/>
      <c r="K49" s="9" t="e">
        <f>#REF!*#REF!</f>
        <v>#REF!</v>
      </c>
      <c r="L49" s="9"/>
      <c r="M49" s="10" t="e">
        <f>#REF!*#REF!</f>
        <v>#REF!</v>
      </c>
      <c r="N49" s="11" t="e">
        <f>#REF!*#REF!</f>
        <v>#REF!</v>
      </c>
      <c r="O49" s="9" t="e">
        <f>#REF!*#REF!</f>
        <v>#REF!</v>
      </c>
      <c r="P49" s="36"/>
      <c r="Q49" s="37"/>
      <c r="R49" s="58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76"/>
      <c r="AN49" s="76"/>
      <c r="AO49" s="76"/>
      <c r="AP49" s="76"/>
      <c r="AQ49" s="76"/>
      <c r="AR49" s="76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>
        <v>1</v>
      </c>
      <c r="BF49" s="91"/>
    </row>
    <row r="50" spans="1:58">
      <c r="A50" s="76">
        <v>46</v>
      </c>
      <c r="B50" s="76"/>
      <c r="C50" s="79" t="s">
        <v>72</v>
      </c>
      <c r="D50" s="78">
        <v>15</v>
      </c>
      <c r="E50" s="71">
        <v>160</v>
      </c>
      <c r="F50" s="71">
        <v>60</v>
      </c>
      <c r="G50" s="80">
        <v>73.5</v>
      </c>
      <c r="H50" s="19"/>
      <c r="I50" s="8"/>
      <c r="J50" s="8"/>
      <c r="K50" s="9" t="e">
        <f>#REF!*#REF!</f>
        <v>#REF!</v>
      </c>
      <c r="L50" s="9"/>
      <c r="M50" s="10" t="e">
        <f>#REF!*#REF!</f>
        <v>#REF!</v>
      </c>
      <c r="N50" s="11" t="e">
        <f>#REF!*#REF!</f>
        <v>#REF!</v>
      </c>
      <c r="O50" s="9" t="e">
        <f>#REF!*#REF!</f>
        <v>#REF!</v>
      </c>
      <c r="P50" s="36"/>
      <c r="Q50" s="37"/>
      <c r="R50" s="58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76"/>
      <c r="AN50" s="76"/>
      <c r="AO50" s="76"/>
      <c r="AP50" s="76"/>
      <c r="AQ50" s="76"/>
      <c r="AR50" s="76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>
        <v>1</v>
      </c>
    </row>
    <row r="51" spans="1:58">
      <c r="A51" s="76">
        <v>47</v>
      </c>
      <c r="B51" s="76"/>
      <c r="C51" s="79" t="s">
        <v>61</v>
      </c>
      <c r="D51" s="78">
        <v>7</v>
      </c>
      <c r="E51" s="71">
        <v>230</v>
      </c>
      <c r="F51" s="71">
        <v>70</v>
      </c>
      <c r="G51" s="80">
        <v>280</v>
      </c>
      <c r="H51" s="19"/>
      <c r="I51" s="8"/>
      <c r="J51" s="8"/>
      <c r="K51" s="9" t="e">
        <f>#REF!*#REF!</f>
        <v>#REF!</v>
      </c>
      <c r="L51" s="9"/>
      <c r="M51" s="10" t="e">
        <f>#REF!*#REF!</f>
        <v>#REF!</v>
      </c>
      <c r="N51" s="11" t="e">
        <f>#REF!*#REF!</f>
        <v>#REF!</v>
      </c>
      <c r="O51" s="9" t="e">
        <f>#REF!*#REF!</f>
        <v>#REF!</v>
      </c>
      <c r="P51" s="36"/>
      <c r="Q51" s="37"/>
      <c r="R51" s="58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76"/>
      <c r="AN51" s="76"/>
      <c r="AO51" s="76"/>
      <c r="AP51" s="76"/>
      <c r="AQ51" s="76"/>
      <c r="AR51" s="76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>
        <v>1</v>
      </c>
    </row>
    <row r="52" spans="1:58" ht="25.5">
      <c r="A52" s="76">
        <v>48</v>
      </c>
      <c r="B52" s="59"/>
      <c r="C52" s="82" t="s">
        <v>95</v>
      </c>
      <c r="D52" s="78">
        <v>22</v>
      </c>
      <c r="E52" s="59"/>
      <c r="F52" s="59"/>
      <c r="G52" s="76"/>
      <c r="K52" s="26" t="e">
        <f>#REF!*#REF!</f>
        <v>#REF!</v>
      </c>
      <c r="M52" s="27" t="e">
        <f>#REF!*#REF!</f>
        <v>#REF!</v>
      </c>
      <c r="N52" s="28" t="e">
        <f>#REF!*#REF!</f>
        <v>#REF!</v>
      </c>
      <c r="O52" s="2" t="e">
        <f>#REF!*#REF!</f>
        <v>#REF!</v>
      </c>
      <c r="AM52" s="76"/>
      <c r="AN52" s="76"/>
      <c r="AO52" s="76"/>
      <c r="AP52" s="76"/>
      <c r="AQ52" s="76"/>
      <c r="AR52" s="76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</row>
    <row r="53" spans="1:58" ht="38.25">
      <c r="A53" s="76">
        <v>49</v>
      </c>
      <c r="B53" s="59"/>
      <c r="C53" s="82" t="s">
        <v>99</v>
      </c>
      <c r="D53" s="78">
        <v>6</v>
      </c>
      <c r="E53" s="76">
        <v>80</v>
      </c>
      <c r="F53" s="76">
        <v>44</v>
      </c>
      <c r="G53" s="76">
        <v>184</v>
      </c>
      <c r="K53" s="26" t="e">
        <f>#REF!*#REF!</f>
        <v>#REF!</v>
      </c>
      <c r="M53" s="27" t="e">
        <f>#REF!*#REF!</f>
        <v>#REF!</v>
      </c>
      <c r="N53" s="28" t="e">
        <f>#REF!*#REF!</f>
        <v>#REF!</v>
      </c>
      <c r="O53" s="2" t="e">
        <f>#REF!*#REF!</f>
        <v>#REF!</v>
      </c>
      <c r="AM53" s="76"/>
      <c r="AN53" s="76"/>
      <c r="AO53" s="76"/>
      <c r="AP53" s="76"/>
      <c r="AQ53" s="76"/>
      <c r="AR53" s="76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>
        <v>3</v>
      </c>
      <c r="BD53" s="91"/>
      <c r="BE53" s="91"/>
      <c r="BF53" s="91"/>
    </row>
    <row r="54" spans="1:58">
      <c r="A54" s="63">
        <v>50</v>
      </c>
      <c r="B54" s="64"/>
      <c r="C54" s="65"/>
      <c r="D54" s="66"/>
      <c r="E54" s="64"/>
      <c r="F54" s="64"/>
      <c r="G54" s="63"/>
      <c r="K54" s="26" t="e">
        <f>#REF!*#REF!</f>
        <v>#REF!</v>
      </c>
      <c r="M54" s="27" t="e">
        <f>#REF!*#REF!</f>
        <v>#REF!</v>
      </c>
      <c r="N54" s="28" t="e">
        <f>#REF!*#REF!</f>
        <v>#REF!</v>
      </c>
      <c r="O54" s="2" t="e">
        <f>#REF!*#REF!</f>
        <v>#REF!</v>
      </c>
    </row>
    <row r="55" spans="1:58">
      <c r="A55" s="20">
        <v>51</v>
      </c>
      <c r="B55" s="21"/>
      <c r="C55" s="54"/>
      <c r="D55" s="53"/>
      <c r="E55" s="21"/>
      <c r="F55" s="21"/>
      <c r="G55" s="20"/>
      <c r="K55" s="26" t="e">
        <f>#REF!*#REF!</f>
        <v>#REF!</v>
      </c>
      <c r="M55" s="27" t="e">
        <f>#REF!*#REF!</f>
        <v>#REF!</v>
      </c>
      <c r="N55" s="28" t="e">
        <f>#REF!*#REF!</f>
        <v>#REF!</v>
      </c>
      <c r="O55" s="2" t="e">
        <f>#REF!*#REF!</f>
        <v>#REF!</v>
      </c>
    </row>
    <row r="56" spans="1:58">
      <c r="A56" s="20">
        <v>52</v>
      </c>
      <c r="B56" s="21"/>
      <c r="C56" s="54"/>
      <c r="D56" s="53"/>
      <c r="E56" s="21"/>
      <c r="F56" s="21"/>
      <c r="G56" s="20"/>
      <c r="K56" s="26" t="e">
        <f>#REF!*#REF!</f>
        <v>#REF!</v>
      </c>
      <c r="M56" s="27" t="e">
        <f>#REF!*#REF!</f>
        <v>#REF!</v>
      </c>
      <c r="N56" s="28" t="e">
        <f>#REF!*#REF!</f>
        <v>#REF!</v>
      </c>
      <c r="O56" s="2" t="e">
        <f>#REF!*#REF!</f>
        <v>#REF!</v>
      </c>
    </row>
    <row r="57" spans="1:58">
      <c r="A57" s="20">
        <v>53</v>
      </c>
      <c r="B57" s="21"/>
      <c r="C57" s="54"/>
      <c r="D57" s="53"/>
      <c r="E57" s="21"/>
      <c r="F57" s="21"/>
      <c r="G57" s="20"/>
      <c r="K57" s="26" t="e">
        <f>#REF!*#REF!</f>
        <v>#REF!</v>
      </c>
      <c r="M57" s="27" t="e">
        <f>#REF!*#REF!</f>
        <v>#REF!</v>
      </c>
      <c r="N57" s="28" t="e">
        <f>#REF!*#REF!</f>
        <v>#REF!</v>
      </c>
      <c r="O57" s="2" t="e">
        <f>#REF!*#REF!</f>
        <v>#REF!</v>
      </c>
    </row>
    <row r="58" spans="1:58">
      <c r="A58" s="20">
        <v>54</v>
      </c>
      <c r="B58" s="21"/>
      <c r="C58" s="54"/>
      <c r="D58" s="53"/>
      <c r="E58" s="21"/>
      <c r="F58" s="21"/>
      <c r="G58" s="20"/>
      <c r="K58" s="26" t="e">
        <f>#REF!*#REF!</f>
        <v>#REF!</v>
      </c>
      <c r="M58" s="27" t="e">
        <f>#REF!*#REF!</f>
        <v>#REF!</v>
      </c>
      <c r="N58" s="28" t="e">
        <f>#REF!*#REF!</f>
        <v>#REF!</v>
      </c>
      <c r="O58" s="2" t="e">
        <f>#REF!*#REF!</f>
        <v>#REF!</v>
      </c>
    </row>
    <row r="59" spans="1:58">
      <c r="A59" s="20">
        <v>55</v>
      </c>
      <c r="B59" s="21"/>
      <c r="C59" s="54"/>
      <c r="D59" s="53"/>
      <c r="E59" s="21"/>
      <c r="F59" s="21"/>
      <c r="G59" s="20"/>
      <c r="K59" s="26" t="e">
        <f>#REF!*#REF!</f>
        <v>#REF!</v>
      </c>
      <c r="M59" s="27" t="e">
        <f>#REF!*#REF!</f>
        <v>#REF!</v>
      </c>
      <c r="N59" s="28" t="e">
        <f>#REF!*#REF!</f>
        <v>#REF!</v>
      </c>
      <c r="O59" s="2" t="e">
        <f>#REF!*#REF!</f>
        <v>#REF!</v>
      </c>
    </row>
    <row r="60" spans="1:58">
      <c r="A60" s="20">
        <v>56</v>
      </c>
      <c r="B60" s="21"/>
      <c r="C60" s="54"/>
      <c r="D60" s="53"/>
      <c r="E60" s="21"/>
      <c r="F60" s="21"/>
      <c r="G60" s="20"/>
      <c r="K60" s="26" t="e">
        <f>#REF!*#REF!</f>
        <v>#REF!</v>
      </c>
      <c r="M60" s="27" t="e">
        <f>#REF!*#REF!</f>
        <v>#REF!</v>
      </c>
      <c r="N60" s="28" t="e">
        <f>#REF!*#REF!</f>
        <v>#REF!</v>
      </c>
      <c r="O60" s="2" t="e">
        <f>#REF!*#REF!</f>
        <v>#REF!</v>
      </c>
    </row>
    <row r="61" spans="1:58" ht="28.5" customHeight="1" thickBot="1">
      <c r="A61" s="20">
        <v>57</v>
      </c>
      <c r="B61" s="38"/>
      <c r="C61" s="55"/>
      <c r="D61" s="53"/>
      <c r="E61" s="38"/>
      <c r="F61" s="38"/>
      <c r="G61" s="39"/>
      <c r="K61" s="26" t="e">
        <f>#REF!*#REF!</f>
        <v>#REF!</v>
      </c>
      <c r="M61" s="27" t="e">
        <f>#REF!*#REF!</f>
        <v>#REF!</v>
      </c>
      <c r="N61" s="28" t="e">
        <f>#REF!*#REF!</f>
        <v>#REF!</v>
      </c>
      <c r="O61" s="2" t="e">
        <f>#REF!*#REF!</f>
        <v>#REF!</v>
      </c>
    </row>
    <row r="62" spans="1:58">
      <c r="A62" s="292" t="s">
        <v>40</v>
      </c>
      <c r="B62" s="293"/>
      <c r="C62" s="293"/>
      <c r="D62" s="293"/>
      <c r="E62" s="293"/>
      <c r="F62" s="293"/>
      <c r="G62" s="293"/>
    </row>
    <row r="63" spans="1:58">
      <c r="A63" s="42"/>
      <c r="B63" s="41"/>
      <c r="C63" s="285" t="s">
        <v>41</v>
      </c>
      <c r="D63" s="285"/>
      <c r="E63" s="285"/>
      <c r="F63" s="285"/>
      <c r="G63" s="285"/>
    </row>
    <row r="64" spans="1:58" ht="12.75" customHeight="1" thickBot="1">
      <c r="A64" s="286" t="s">
        <v>42</v>
      </c>
      <c r="B64" s="287"/>
      <c r="C64" s="287"/>
      <c r="D64" s="287"/>
      <c r="E64" s="287"/>
      <c r="F64" s="287"/>
      <c r="G64" s="287"/>
    </row>
    <row r="65" spans="1:38">
      <c r="A65" s="22"/>
    </row>
    <row r="66" spans="1:38" ht="27.75" customHeight="1">
      <c r="A66" s="288" t="s">
        <v>47</v>
      </c>
      <c r="B66" s="288"/>
      <c r="C66" s="288"/>
      <c r="D66" s="288"/>
      <c r="E66" s="288"/>
      <c r="F66" s="288"/>
      <c r="G66" s="288"/>
    </row>
    <row r="67" spans="1:38" ht="28.5" customHeight="1">
      <c r="A67" s="289" t="s">
        <v>48</v>
      </c>
      <c r="B67" s="289"/>
      <c r="C67" s="289"/>
      <c r="D67" s="289"/>
      <c r="E67" s="289"/>
      <c r="F67" s="289"/>
      <c r="G67" s="289"/>
    </row>
    <row r="68" spans="1:38">
      <c r="A68" s="22"/>
    </row>
    <row r="69" spans="1:38" ht="12.75" customHeight="1">
      <c r="A69" s="48"/>
      <c r="B69" s="18"/>
      <c r="C69" s="18" t="s">
        <v>43</v>
      </c>
      <c r="D69" s="15" t="s">
        <v>44</v>
      </c>
    </row>
    <row r="70" spans="1:38">
      <c r="A70" s="22"/>
    </row>
    <row r="71" spans="1:38">
      <c r="A71" s="22"/>
    </row>
    <row r="72" spans="1:38">
      <c r="A72" s="22"/>
    </row>
    <row r="73" spans="1:38">
      <c r="A73" s="22"/>
    </row>
    <row r="74" spans="1:38">
      <c r="A74" s="22"/>
    </row>
    <row r="75" spans="1:38">
      <c r="A75" s="22"/>
    </row>
    <row r="76" spans="1:38">
      <c r="A76" s="22"/>
    </row>
    <row r="77" spans="1:38">
      <c r="A77" s="22"/>
    </row>
    <row r="78" spans="1:38">
      <c r="A78" s="22"/>
    </row>
    <row r="79" spans="1:38">
      <c r="A79" s="22"/>
    </row>
    <row r="80" spans="1:38" s="12" customFormat="1">
      <c r="A80" s="22"/>
      <c r="C80" s="14"/>
      <c r="D80" s="15"/>
      <c r="G80" s="13"/>
      <c r="H80" s="7"/>
      <c r="I80" s="13"/>
      <c r="J80" s="7"/>
      <c r="K80" s="7"/>
      <c r="L80" s="7"/>
      <c r="M80" s="7"/>
      <c r="N80" s="7"/>
      <c r="O80" s="2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</row>
    <row r="81" spans="1:38" s="12" customFormat="1">
      <c r="A81" s="22"/>
      <c r="C81" s="14"/>
      <c r="D81" s="15"/>
      <c r="G81" s="13"/>
      <c r="H81" s="7"/>
      <c r="I81" s="13"/>
      <c r="J81" s="7"/>
      <c r="K81" s="7"/>
      <c r="L81" s="7"/>
      <c r="M81" s="7"/>
      <c r="N81" s="7"/>
      <c r="O81" s="2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</row>
    <row r="82" spans="1:38" s="12" customFormat="1">
      <c r="A82" s="22"/>
      <c r="C82" s="14"/>
      <c r="D82" s="15"/>
      <c r="G82" s="13"/>
      <c r="H82" s="7"/>
      <c r="I82" s="13"/>
      <c r="J82" s="7"/>
      <c r="K82" s="7"/>
      <c r="L82" s="7"/>
      <c r="M82" s="7"/>
      <c r="N82" s="7"/>
      <c r="O82" s="2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</row>
    <row r="83" spans="1:38" s="12" customFormat="1">
      <c r="A83" s="22"/>
      <c r="C83" s="14"/>
      <c r="D83" s="15"/>
      <c r="G83" s="13"/>
      <c r="H83" s="7"/>
      <c r="I83" s="13"/>
      <c r="J83" s="7"/>
      <c r="K83" s="7"/>
      <c r="L83" s="7"/>
      <c r="M83" s="7"/>
      <c r="N83" s="7"/>
      <c r="O83" s="2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</row>
    <row r="84" spans="1:38" s="12" customFormat="1">
      <c r="A84" s="22"/>
      <c r="C84" s="14"/>
      <c r="D84" s="15"/>
      <c r="G84" s="13"/>
      <c r="H84" s="7"/>
      <c r="I84" s="13"/>
      <c r="J84" s="7"/>
      <c r="K84" s="7"/>
      <c r="L84" s="7"/>
      <c r="M84" s="7"/>
      <c r="N84" s="7"/>
      <c r="O84" s="2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</row>
    <row r="85" spans="1:38" s="12" customFormat="1">
      <c r="A85" s="22"/>
      <c r="C85" s="14"/>
      <c r="D85" s="15"/>
      <c r="G85" s="13"/>
      <c r="H85" s="7"/>
      <c r="I85" s="13"/>
      <c r="J85" s="7"/>
      <c r="K85" s="7"/>
      <c r="L85" s="7"/>
      <c r="M85" s="7"/>
      <c r="N85" s="7"/>
      <c r="O85" s="2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</row>
    <row r="86" spans="1:38" s="12" customFormat="1">
      <c r="A86" s="22"/>
      <c r="C86" s="14"/>
      <c r="D86" s="15"/>
      <c r="G86" s="13"/>
      <c r="H86" s="7"/>
      <c r="I86" s="13"/>
      <c r="J86" s="7"/>
      <c r="K86" s="7"/>
      <c r="L86" s="7"/>
      <c r="M86" s="7"/>
      <c r="N86" s="7"/>
      <c r="O86" s="2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</row>
    <row r="87" spans="1:38" s="12" customFormat="1">
      <c r="A87" s="22"/>
      <c r="C87" s="14"/>
      <c r="D87" s="15"/>
      <c r="G87" s="13"/>
      <c r="H87" s="7"/>
      <c r="I87" s="13"/>
      <c r="J87" s="7"/>
      <c r="K87" s="7"/>
      <c r="L87" s="7"/>
      <c r="M87" s="7"/>
      <c r="N87" s="7"/>
      <c r="O87" s="2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</row>
    <row r="88" spans="1:38" s="12" customFormat="1">
      <c r="A88" s="22"/>
      <c r="C88" s="14"/>
      <c r="D88" s="15"/>
      <c r="G88" s="13"/>
      <c r="H88" s="7"/>
      <c r="I88" s="13"/>
      <c r="J88" s="7"/>
      <c r="K88" s="7"/>
      <c r="L88" s="7"/>
      <c r="M88" s="7"/>
      <c r="N88" s="7"/>
      <c r="O88" s="2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</row>
    <row r="89" spans="1:38" s="12" customFormat="1">
      <c r="A89" s="22"/>
      <c r="C89" s="14"/>
      <c r="D89" s="15"/>
      <c r="G89" s="13"/>
      <c r="H89" s="7"/>
      <c r="I89" s="13"/>
      <c r="J89" s="7"/>
      <c r="K89" s="7"/>
      <c r="L89" s="7"/>
      <c r="M89" s="7"/>
      <c r="N89" s="7"/>
      <c r="O89" s="2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</row>
    <row r="90" spans="1:38" s="12" customFormat="1">
      <c r="A90" s="22"/>
      <c r="C90" s="14"/>
      <c r="D90" s="15"/>
      <c r="G90" s="13"/>
      <c r="H90" s="7"/>
      <c r="I90" s="13"/>
      <c r="J90" s="7"/>
      <c r="K90" s="7"/>
      <c r="L90" s="7"/>
      <c r="M90" s="7"/>
      <c r="N90" s="7"/>
      <c r="O90" s="2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</row>
    <row r="91" spans="1:38" s="12" customFormat="1">
      <c r="A91" s="22"/>
      <c r="C91" s="14"/>
      <c r="D91" s="15"/>
      <c r="G91" s="13"/>
      <c r="H91" s="7"/>
      <c r="I91" s="13"/>
      <c r="J91" s="7"/>
      <c r="K91" s="7"/>
      <c r="L91" s="7"/>
      <c r="M91" s="7"/>
      <c r="N91" s="7"/>
      <c r="O91" s="2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</row>
    <row r="92" spans="1:38" s="12" customFormat="1">
      <c r="A92" s="22"/>
      <c r="C92" s="14"/>
      <c r="D92" s="15"/>
      <c r="G92" s="13"/>
      <c r="H92" s="7"/>
      <c r="I92" s="13"/>
      <c r="J92" s="7"/>
      <c r="K92" s="7"/>
      <c r="L92" s="7"/>
      <c r="M92" s="7"/>
      <c r="N92" s="7"/>
      <c r="O92" s="2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</row>
    <row r="93" spans="1:38" s="12" customFormat="1">
      <c r="A93" s="22"/>
      <c r="C93" s="14"/>
      <c r="D93" s="15"/>
      <c r="G93" s="13"/>
      <c r="H93" s="7"/>
      <c r="I93" s="13"/>
      <c r="J93" s="7"/>
      <c r="K93" s="7"/>
      <c r="L93" s="7"/>
      <c r="M93" s="7"/>
      <c r="N93" s="7"/>
      <c r="O93" s="2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</row>
    <row r="94" spans="1:38" s="12" customFormat="1">
      <c r="A94" s="22"/>
      <c r="C94" s="14"/>
      <c r="D94" s="15"/>
      <c r="G94" s="13"/>
      <c r="H94" s="7"/>
      <c r="I94" s="13"/>
      <c r="J94" s="7"/>
      <c r="K94" s="7"/>
      <c r="L94" s="7"/>
      <c r="M94" s="7"/>
      <c r="N94" s="7"/>
      <c r="O94" s="2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</row>
    <row r="95" spans="1:38" s="12" customFormat="1">
      <c r="A95" s="22"/>
      <c r="C95" s="14"/>
      <c r="D95" s="15"/>
      <c r="G95" s="13"/>
      <c r="H95" s="7"/>
      <c r="I95" s="13"/>
      <c r="J95" s="7"/>
      <c r="K95" s="7"/>
      <c r="L95" s="7"/>
      <c r="M95" s="7"/>
      <c r="N95" s="7"/>
      <c r="O95" s="2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</row>
    <row r="96" spans="1:38" s="12" customFormat="1">
      <c r="A96" s="22"/>
      <c r="C96" s="14"/>
      <c r="D96" s="15"/>
      <c r="G96" s="13"/>
      <c r="H96" s="7"/>
      <c r="I96" s="13"/>
      <c r="J96" s="7"/>
      <c r="K96" s="7"/>
      <c r="L96" s="7"/>
      <c r="M96" s="7"/>
      <c r="N96" s="7"/>
      <c r="O96" s="2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</row>
    <row r="97" spans="1:38" s="12" customFormat="1">
      <c r="A97" s="22"/>
      <c r="C97" s="14"/>
      <c r="D97" s="15"/>
      <c r="G97" s="13"/>
      <c r="H97" s="7"/>
      <c r="I97" s="13"/>
      <c r="J97" s="7"/>
      <c r="K97" s="7"/>
      <c r="L97" s="7"/>
      <c r="M97" s="7"/>
      <c r="N97" s="7"/>
      <c r="O97" s="2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</row>
    <row r="98" spans="1:38" s="12" customFormat="1">
      <c r="A98" s="22"/>
      <c r="C98" s="14"/>
      <c r="D98" s="15"/>
      <c r="G98" s="13"/>
      <c r="H98" s="7"/>
      <c r="I98" s="13"/>
      <c r="J98" s="7"/>
      <c r="K98" s="7"/>
      <c r="L98" s="7"/>
      <c r="M98" s="7"/>
      <c r="N98" s="7"/>
      <c r="O98" s="2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</row>
    <row r="99" spans="1:38" s="12" customFormat="1">
      <c r="A99" s="22"/>
      <c r="C99" s="14"/>
      <c r="D99" s="15"/>
      <c r="G99" s="13"/>
      <c r="H99" s="7"/>
      <c r="I99" s="13"/>
      <c r="J99" s="7"/>
      <c r="K99" s="7"/>
      <c r="L99" s="7"/>
      <c r="M99" s="7"/>
      <c r="N99" s="7"/>
      <c r="O99" s="2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</row>
    <row r="100" spans="1:38" s="12" customFormat="1">
      <c r="A100" s="22"/>
      <c r="C100" s="14"/>
      <c r="D100" s="15"/>
      <c r="G100" s="13"/>
      <c r="H100" s="7"/>
      <c r="I100" s="13"/>
      <c r="J100" s="7"/>
      <c r="K100" s="7"/>
      <c r="L100" s="7"/>
      <c r="M100" s="7"/>
      <c r="N100" s="7"/>
      <c r="O100" s="2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</row>
    <row r="101" spans="1:38" s="12" customFormat="1">
      <c r="A101" s="22"/>
      <c r="C101" s="14"/>
      <c r="D101" s="15"/>
      <c r="G101" s="13"/>
      <c r="H101" s="7"/>
      <c r="I101" s="13"/>
      <c r="J101" s="7"/>
      <c r="K101" s="7"/>
      <c r="L101" s="7"/>
      <c r="M101" s="7"/>
      <c r="N101" s="7"/>
      <c r="O101" s="2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</row>
    <row r="102" spans="1:38" s="12" customFormat="1">
      <c r="A102" s="22"/>
      <c r="C102" s="14"/>
      <c r="D102" s="15"/>
      <c r="G102" s="13"/>
      <c r="H102" s="7"/>
      <c r="I102" s="13"/>
      <c r="J102" s="7"/>
      <c r="K102" s="7"/>
      <c r="L102" s="7"/>
      <c r="M102" s="7"/>
      <c r="N102" s="7"/>
      <c r="O102" s="2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</row>
    <row r="103" spans="1:38" s="12" customFormat="1">
      <c r="A103" s="22"/>
      <c r="C103" s="14"/>
      <c r="D103" s="15"/>
      <c r="G103" s="13"/>
      <c r="H103" s="7"/>
      <c r="I103" s="13"/>
      <c r="J103" s="7"/>
      <c r="K103" s="7"/>
      <c r="L103" s="7"/>
      <c r="M103" s="7"/>
      <c r="N103" s="7"/>
      <c r="O103" s="2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</row>
    <row r="104" spans="1:38" s="12" customFormat="1">
      <c r="A104" s="22"/>
      <c r="C104" s="14"/>
      <c r="D104" s="15"/>
      <c r="G104" s="13"/>
      <c r="H104" s="7"/>
      <c r="I104" s="13"/>
      <c r="J104" s="7"/>
      <c r="K104" s="7"/>
      <c r="L104" s="7"/>
      <c r="M104" s="7"/>
      <c r="N104" s="7"/>
      <c r="O104" s="2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</row>
  </sheetData>
  <mergeCells count="9">
    <mergeCell ref="C63:G63"/>
    <mergeCell ref="A64:G64"/>
    <mergeCell ref="A66:G66"/>
    <mergeCell ref="A67:G67"/>
    <mergeCell ref="A1:G1"/>
    <mergeCell ref="E4:G4"/>
    <mergeCell ref="E8:F8"/>
    <mergeCell ref="E23:G23"/>
    <mergeCell ref="A62:G62"/>
  </mergeCells>
  <printOptions horizontalCentered="1"/>
  <pageMargins left="0.23622047244094491" right="0.23622047244094491" top="0.59055118110236227" bottom="0.43307086614173229" header="0.31496062992125984" footer="0.19685039370078741"/>
  <pageSetup paperSize="8" orientation="landscape" useFirstPageNumber="1" r:id="rId1"/>
  <headerFooter alignWithMargins="0">
    <oddFooter>&amp;C&amp;P/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R106"/>
  <sheetViews>
    <sheetView zoomScale="110" zoomScaleNormal="110" zoomScaleSheetLayoutView="75" workbookViewId="0">
      <selection activeCell="H6" sqref="H6"/>
    </sheetView>
  </sheetViews>
  <sheetFormatPr defaultColWidth="11.42578125" defaultRowHeight="12.75"/>
  <cols>
    <col min="1" max="1" width="4.85546875" style="23" customWidth="1"/>
    <col min="2" max="2" width="0" style="12" hidden="1" customWidth="1"/>
    <col min="3" max="3" width="30.42578125" style="14" customWidth="1"/>
    <col min="4" max="4" width="7.5703125" style="15" bestFit="1" customWidth="1"/>
    <col min="5" max="5" width="8.5703125" style="12" customWidth="1"/>
    <col min="6" max="6" width="9" style="12" customWidth="1"/>
    <col min="7" max="7" width="9.85546875" style="13" customWidth="1"/>
    <col min="8" max="8" width="8.85546875" style="16" bestFit="1" customWidth="1"/>
    <col min="9" max="9" width="0" style="1" hidden="1" customWidth="1"/>
    <col min="10" max="10" width="14" style="7" customWidth="1"/>
    <col min="11" max="11" width="0" style="7" hidden="1" customWidth="1"/>
    <col min="12" max="12" width="14" style="7" customWidth="1"/>
    <col min="13" max="13" width="0" style="7" hidden="1" customWidth="1"/>
    <col min="14" max="14" width="0" style="13" hidden="1" customWidth="1"/>
    <col min="15" max="19" width="0" style="7" hidden="1" customWidth="1"/>
    <col min="20" max="20" width="0" style="2" hidden="1" customWidth="1"/>
    <col min="21" max="23" width="0" style="17" hidden="1" customWidth="1"/>
    <col min="24" max="27" width="3.28515625" style="7" bestFit="1" customWidth="1"/>
    <col min="28" max="30" width="4.42578125" style="7" bestFit="1" customWidth="1"/>
    <col min="31" max="31" width="4.42578125" style="7" customWidth="1"/>
    <col min="32" max="42" width="4.42578125" style="7" bestFit="1" customWidth="1"/>
    <col min="43" max="43" width="9.42578125" style="7" bestFit="1" customWidth="1"/>
    <col min="44" max="16384" width="11.42578125" style="7"/>
  </cols>
  <sheetData>
    <row r="1" spans="1:44" s="46" customFormat="1" ht="39.75" customHeight="1">
      <c r="A1" s="290" t="s">
        <v>45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N1" s="29"/>
      <c r="T1" s="30"/>
      <c r="U1" s="47"/>
      <c r="V1" s="47"/>
      <c r="W1" s="47"/>
    </row>
    <row r="2" spans="1:44" ht="65.25" customHeight="1">
      <c r="A2" s="299" t="s">
        <v>49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spans="1:44" s="3" customFormat="1" ht="46.5" customHeight="1">
      <c r="A3" s="130" t="s">
        <v>0</v>
      </c>
      <c r="B3" s="124" t="s">
        <v>1</v>
      </c>
      <c r="C3" s="132" t="s">
        <v>46</v>
      </c>
      <c r="D3" s="134" t="s">
        <v>8</v>
      </c>
      <c r="E3" s="136" t="s">
        <v>56</v>
      </c>
      <c r="F3" s="136" t="s">
        <v>57</v>
      </c>
      <c r="G3" s="138" t="s">
        <v>58</v>
      </c>
      <c r="H3" s="140" t="s">
        <v>2</v>
      </c>
      <c r="I3" s="125" t="s">
        <v>3</v>
      </c>
      <c r="J3" s="142" t="s">
        <v>39</v>
      </c>
      <c r="K3" s="126" t="s">
        <v>4</v>
      </c>
      <c r="L3" s="142" t="s">
        <v>102</v>
      </c>
      <c r="M3" s="31" t="s">
        <v>5</v>
      </c>
      <c r="N3" s="32" t="s">
        <v>6</v>
      </c>
      <c r="O3" s="32" t="s">
        <v>7</v>
      </c>
      <c r="T3" s="4"/>
      <c r="U3" s="7"/>
      <c r="V3" s="33"/>
      <c r="W3" s="33"/>
      <c r="X3" s="294" t="s">
        <v>101</v>
      </c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6"/>
    </row>
    <row r="4" spans="1:44" s="99" customFormat="1" ht="58.5">
      <c r="A4" s="131"/>
      <c r="B4" s="127"/>
      <c r="C4" s="133"/>
      <c r="D4" s="135"/>
      <c r="E4" s="137"/>
      <c r="F4" s="137"/>
      <c r="G4" s="139"/>
      <c r="H4" s="141"/>
      <c r="I4" s="128"/>
      <c r="J4" s="143"/>
      <c r="K4" s="129"/>
      <c r="L4" s="143"/>
      <c r="M4" s="97"/>
      <c r="N4" s="98"/>
      <c r="O4" s="98"/>
      <c r="T4" s="100"/>
      <c r="U4" s="101"/>
      <c r="V4" s="102"/>
      <c r="W4" s="102"/>
      <c r="X4" s="147">
        <v>2</v>
      </c>
      <c r="Y4" s="147">
        <v>7</v>
      </c>
      <c r="Z4" s="147">
        <v>8</v>
      </c>
      <c r="AA4" s="148">
        <v>9</v>
      </c>
      <c r="AB4" s="148">
        <v>10</v>
      </c>
      <c r="AC4" s="148">
        <v>11</v>
      </c>
      <c r="AD4" s="148">
        <v>12</v>
      </c>
      <c r="AE4" s="148">
        <v>13</v>
      </c>
      <c r="AF4" s="148">
        <v>14</v>
      </c>
      <c r="AG4" s="148">
        <v>15</v>
      </c>
      <c r="AH4" s="148">
        <v>16</v>
      </c>
      <c r="AI4" s="148">
        <v>17</v>
      </c>
      <c r="AJ4" s="148">
        <v>18</v>
      </c>
      <c r="AK4" s="148">
        <v>19</v>
      </c>
      <c r="AL4" s="148">
        <v>20</v>
      </c>
      <c r="AM4" s="148">
        <v>21</v>
      </c>
      <c r="AN4" s="148">
        <v>22</v>
      </c>
      <c r="AO4" s="148">
        <v>25</v>
      </c>
      <c r="AP4" s="148">
        <v>26</v>
      </c>
      <c r="AQ4" s="149" t="s">
        <v>112</v>
      </c>
      <c r="AR4" s="147" t="s">
        <v>113</v>
      </c>
    </row>
    <row r="5" spans="1:44" s="96" customFormat="1" ht="10.5" customHeight="1">
      <c r="A5" s="118">
        <v>1</v>
      </c>
      <c r="B5" s="118"/>
      <c r="C5" s="119">
        <v>2</v>
      </c>
      <c r="D5" s="120">
        <v>3</v>
      </c>
      <c r="E5" s="118">
        <v>4</v>
      </c>
      <c r="F5" s="118">
        <v>5</v>
      </c>
      <c r="G5" s="121">
        <v>6</v>
      </c>
      <c r="H5" s="122">
        <v>7</v>
      </c>
      <c r="I5" s="123"/>
      <c r="J5" s="123">
        <v>8</v>
      </c>
      <c r="K5" s="123"/>
      <c r="L5" s="123">
        <v>9</v>
      </c>
      <c r="M5" s="106">
        <v>10</v>
      </c>
      <c r="N5" s="95"/>
      <c r="O5" s="95">
        <v>11</v>
      </c>
      <c r="P5" s="95"/>
      <c r="Q5" s="95">
        <v>12</v>
      </c>
      <c r="R5" s="94">
        <v>13</v>
      </c>
      <c r="S5" s="95"/>
      <c r="T5" s="95">
        <v>14</v>
      </c>
      <c r="U5" s="95"/>
      <c r="V5" s="95">
        <v>15</v>
      </c>
      <c r="W5" s="103">
        <v>16</v>
      </c>
      <c r="X5" s="104">
        <v>10</v>
      </c>
      <c r="Y5" s="104">
        <v>11</v>
      </c>
      <c r="Z5" s="104">
        <v>12</v>
      </c>
      <c r="AA5" s="104">
        <v>13</v>
      </c>
      <c r="AB5" s="105">
        <v>14</v>
      </c>
      <c r="AC5" s="104">
        <v>15</v>
      </c>
      <c r="AD5" s="104">
        <v>16</v>
      </c>
      <c r="AE5" s="104">
        <v>17</v>
      </c>
      <c r="AF5" s="105">
        <v>18</v>
      </c>
      <c r="AG5" s="104">
        <v>19</v>
      </c>
      <c r="AH5" s="104">
        <v>20</v>
      </c>
      <c r="AI5" s="105">
        <v>21</v>
      </c>
      <c r="AJ5" s="104">
        <v>22</v>
      </c>
      <c r="AK5" s="104">
        <v>23</v>
      </c>
      <c r="AL5" s="105">
        <v>24</v>
      </c>
      <c r="AM5" s="104">
        <v>25</v>
      </c>
      <c r="AN5" s="104">
        <v>26</v>
      </c>
      <c r="AO5" s="105">
        <v>27</v>
      </c>
      <c r="AP5" s="104">
        <v>28</v>
      </c>
      <c r="AQ5" s="104">
        <v>29</v>
      </c>
      <c r="AR5" s="105">
        <v>30</v>
      </c>
    </row>
    <row r="6" spans="1:44" s="3" customFormat="1" ht="89.25">
      <c r="A6" s="109">
        <v>1</v>
      </c>
      <c r="B6" s="67"/>
      <c r="C6" s="77" t="s">
        <v>51</v>
      </c>
      <c r="D6" s="76">
        <v>1</v>
      </c>
      <c r="E6" s="291" t="s">
        <v>50</v>
      </c>
      <c r="F6" s="291"/>
      <c r="G6" s="291"/>
      <c r="H6" s="110">
        <v>1</v>
      </c>
      <c r="I6" s="111"/>
      <c r="J6" s="112">
        <v>9702</v>
      </c>
      <c r="K6" s="113"/>
      <c r="L6" s="114">
        <f>+H6*J6</f>
        <v>9702</v>
      </c>
      <c r="M6" s="19"/>
      <c r="N6" s="8"/>
      <c r="O6" s="8"/>
      <c r="P6" s="9"/>
      <c r="Q6" s="9"/>
      <c r="R6" s="10"/>
      <c r="S6" s="11"/>
      <c r="T6" s="9"/>
      <c r="U6" s="34"/>
      <c r="V6" s="35"/>
      <c r="W6" s="58"/>
      <c r="X6" s="76">
        <v>1</v>
      </c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s="3" customFormat="1">
      <c r="A7" s="109">
        <v>2</v>
      </c>
      <c r="B7" s="67"/>
      <c r="C7" s="77" t="s">
        <v>52</v>
      </c>
      <c r="D7" s="78">
        <v>2</v>
      </c>
      <c r="E7" s="71">
        <v>160</v>
      </c>
      <c r="F7" s="71">
        <v>120</v>
      </c>
      <c r="G7" s="71">
        <v>73.5</v>
      </c>
      <c r="H7" s="110">
        <f>SUM(X7:AQ7)</f>
        <v>4</v>
      </c>
      <c r="I7" s="111"/>
      <c r="J7" s="112">
        <v>790</v>
      </c>
      <c r="K7" s="113"/>
      <c r="L7" s="114">
        <f t="shared" ref="L7:L67" si="0">+H7*J7</f>
        <v>3160</v>
      </c>
      <c r="M7" s="31"/>
      <c r="N7" s="32"/>
      <c r="O7" s="32"/>
      <c r="P7" s="5"/>
      <c r="Q7" s="5"/>
      <c r="R7" s="5"/>
      <c r="S7" s="5"/>
      <c r="T7" s="6"/>
      <c r="U7" s="34"/>
      <c r="V7" s="35"/>
      <c r="W7" s="58"/>
      <c r="X7" s="76"/>
      <c r="Y7" s="76">
        <v>1</v>
      </c>
      <c r="Z7" s="76"/>
      <c r="AA7" s="76"/>
      <c r="AB7" s="76"/>
      <c r="AC7" s="76"/>
      <c r="AD7" s="76"/>
      <c r="AE7" s="76"/>
      <c r="AF7" s="76"/>
      <c r="AG7" s="76"/>
      <c r="AH7" s="76"/>
      <c r="AI7" s="76">
        <v>1</v>
      </c>
      <c r="AJ7" s="76"/>
      <c r="AK7" s="76"/>
      <c r="AL7" s="76"/>
      <c r="AM7" s="76">
        <v>1</v>
      </c>
      <c r="AN7" s="76"/>
      <c r="AO7" s="76"/>
      <c r="AP7" s="76"/>
      <c r="AQ7" s="76">
        <v>1</v>
      </c>
      <c r="AR7" s="76"/>
    </row>
    <row r="8" spans="1:44" s="3" customFormat="1" ht="25.5">
      <c r="A8" s="109">
        <v>3</v>
      </c>
      <c r="B8" s="67"/>
      <c r="C8" s="77" t="s">
        <v>53</v>
      </c>
      <c r="D8" s="78">
        <v>3</v>
      </c>
      <c r="E8" s="71">
        <v>42</v>
      </c>
      <c r="F8" s="71">
        <v>60</v>
      </c>
      <c r="G8" s="71">
        <v>73.5</v>
      </c>
      <c r="H8" s="110">
        <f t="shared" ref="H8:H66" si="1">SUM(X8:AQ8)</f>
        <v>19</v>
      </c>
      <c r="I8" s="111"/>
      <c r="J8" s="112">
        <v>583</v>
      </c>
      <c r="K8" s="113"/>
      <c r="L8" s="114">
        <f t="shared" si="0"/>
        <v>11077</v>
      </c>
      <c r="M8" s="19">
        <v>0.22</v>
      </c>
      <c r="N8" s="8">
        <f t="shared" ref="N8:N13" si="2">L8*M8</f>
        <v>2436.94</v>
      </c>
      <c r="O8" s="8">
        <f t="shared" ref="O8:O13" si="3">L8+N8</f>
        <v>13513.94</v>
      </c>
      <c r="P8" s="9">
        <f t="shared" ref="P8:P15" si="4">H8*L8</f>
        <v>210463</v>
      </c>
      <c r="Q8" s="9">
        <f t="shared" ref="Q8:Q13" si="5">H8*O8</f>
        <v>256764.86000000002</v>
      </c>
      <c r="R8" s="10">
        <f t="shared" ref="R8:R15" si="6">H8*I8</f>
        <v>0</v>
      </c>
      <c r="S8" s="11">
        <f t="shared" ref="S8:S15" si="7">H8*J8</f>
        <v>11077</v>
      </c>
      <c r="T8" s="9">
        <f t="shared" ref="T8:T15" si="8">I8*H8</f>
        <v>0</v>
      </c>
      <c r="U8" s="34"/>
      <c r="V8" s="35"/>
      <c r="W8" s="58"/>
      <c r="X8" s="76"/>
      <c r="Y8" s="76">
        <v>1</v>
      </c>
      <c r="Z8" s="76">
        <v>4</v>
      </c>
      <c r="AA8" s="76">
        <v>1</v>
      </c>
      <c r="AB8" s="76">
        <v>1</v>
      </c>
      <c r="AC8" s="76"/>
      <c r="AD8" s="76">
        <v>1</v>
      </c>
      <c r="AE8" s="76"/>
      <c r="AF8" s="76"/>
      <c r="AG8" s="76"/>
      <c r="AH8" s="76"/>
      <c r="AI8" s="76">
        <v>1</v>
      </c>
      <c r="AJ8" s="76">
        <v>1</v>
      </c>
      <c r="AK8" s="76"/>
      <c r="AL8" s="76"/>
      <c r="AM8" s="76">
        <v>1</v>
      </c>
      <c r="AN8" s="76">
        <v>6</v>
      </c>
      <c r="AO8" s="76">
        <v>1</v>
      </c>
      <c r="AP8" s="76"/>
      <c r="AQ8" s="76">
        <v>1</v>
      </c>
      <c r="AR8" s="76"/>
    </row>
    <row r="9" spans="1:44" s="3" customFormat="1">
      <c r="A9" s="109">
        <v>4</v>
      </c>
      <c r="B9" s="76"/>
      <c r="C9" s="79" t="s">
        <v>54</v>
      </c>
      <c r="D9" s="78">
        <v>4</v>
      </c>
      <c r="E9" s="71">
        <v>43</v>
      </c>
      <c r="F9" s="71" t="s">
        <v>97</v>
      </c>
      <c r="G9" s="71">
        <v>58.5</v>
      </c>
      <c r="H9" s="110">
        <f t="shared" si="1"/>
        <v>23</v>
      </c>
      <c r="I9" s="111"/>
      <c r="J9" s="112">
        <v>167</v>
      </c>
      <c r="K9" s="113"/>
      <c r="L9" s="114">
        <f t="shared" si="0"/>
        <v>3841</v>
      </c>
      <c r="M9" s="19">
        <v>0.22</v>
      </c>
      <c r="N9" s="8">
        <f t="shared" si="2"/>
        <v>845.02</v>
      </c>
      <c r="O9" s="8">
        <f t="shared" si="3"/>
        <v>4686.0200000000004</v>
      </c>
      <c r="P9" s="9">
        <f t="shared" si="4"/>
        <v>88343</v>
      </c>
      <c r="Q9" s="9">
        <f t="shared" si="5"/>
        <v>107778.46</v>
      </c>
      <c r="R9" s="10">
        <f t="shared" si="6"/>
        <v>0</v>
      </c>
      <c r="S9" s="11">
        <f t="shared" si="7"/>
        <v>3841</v>
      </c>
      <c r="T9" s="9">
        <f t="shared" si="8"/>
        <v>0</v>
      </c>
      <c r="U9" s="34"/>
      <c r="V9" s="35"/>
      <c r="W9" s="58"/>
      <c r="X9" s="76"/>
      <c r="Y9" s="76">
        <v>1</v>
      </c>
      <c r="Z9" s="76">
        <v>4</v>
      </c>
      <c r="AA9" s="76"/>
      <c r="AB9" s="76">
        <v>1</v>
      </c>
      <c r="AC9" s="76"/>
      <c r="AD9" s="76">
        <v>1</v>
      </c>
      <c r="AE9" s="76"/>
      <c r="AF9" s="76"/>
      <c r="AG9" s="76"/>
      <c r="AH9" s="76">
        <v>1</v>
      </c>
      <c r="AI9" s="76">
        <v>1</v>
      </c>
      <c r="AJ9" s="76">
        <v>1</v>
      </c>
      <c r="AK9" s="76"/>
      <c r="AL9" s="76">
        <v>3</v>
      </c>
      <c r="AM9" s="76">
        <v>1</v>
      </c>
      <c r="AN9" s="76">
        <v>7</v>
      </c>
      <c r="AO9" s="76">
        <v>1</v>
      </c>
      <c r="AP9" s="76"/>
      <c r="AQ9" s="76">
        <v>1</v>
      </c>
      <c r="AR9" s="76"/>
    </row>
    <row r="10" spans="1:44" s="3" customFormat="1">
      <c r="A10" s="109">
        <v>5</v>
      </c>
      <c r="B10" s="76"/>
      <c r="C10" s="79" t="s">
        <v>55</v>
      </c>
      <c r="D10" s="78">
        <v>5</v>
      </c>
      <c r="E10" s="291" t="s">
        <v>59</v>
      </c>
      <c r="F10" s="291"/>
      <c r="G10" s="71" t="s">
        <v>98</v>
      </c>
      <c r="H10" s="110">
        <f t="shared" si="1"/>
        <v>3</v>
      </c>
      <c r="I10" s="111"/>
      <c r="J10" s="112">
        <v>740</v>
      </c>
      <c r="K10" s="113"/>
      <c r="L10" s="114">
        <f t="shared" si="0"/>
        <v>2220</v>
      </c>
      <c r="M10" s="19">
        <v>0.22</v>
      </c>
      <c r="N10" s="8">
        <f t="shared" si="2"/>
        <v>488.4</v>
      </c>
      <c r="O10" s="8">
        <f t="shared" si="3"/>
        <v>2708.4</v>
      </c>
      <c r="P10" s="9">
        <f t="shared" si="4"/>
        <v>6660</v>
      </c>
      <c r="Q10" s="9">
        <f t="shared" si="5"/>
        <v>8125.2000000000007</v>
      </c>
      <c r="R10" s="10">
        <f t="shared" si="6"/>
        <v>0</v>
      </c>
      <c r="S10" s="11">
        <f t="shared" si="7"/>
        <v>2220</v>
      </c>
      <c r="T10" s="9">
        <f t="shared" si="8"/>
        <v>0</v>
      </c>
      <c r="U10" s="34"/>
      <c r="V10" s="35"/>
      <c r="W10" s="58"/>
      <c r="X10" s="76"/>
      <c r="Y10" s="76">
        <v>1</v>
      </c>
      <c r="Z10" s="76"/>
      <c r="AA10" s="76">
        <v>1</v>
      </c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>
        <v>1</v>
      </c>
      <c r="AN10" s="76"/>
      <c r="AO10" s="76"/>
      <c r="AP10" s="76"/>
      <c r="AQ10" s="76"/>
      <c r="AR10" s="76"/>
    </row>
    <row r="11" spans="1:44" s="3" customFormat="1">
      <c r="A11" s="109">
        <v>6</v>
      </c>
      <c r="B11" s="76" t="s">
        <v>9</v>
      </c>
      <c r="C11" s="77" t="s">
        <v>60</v>
      </c>
      <c r="D11" s="78">
        <v>6</v>
      </c>
      <c r="E11" s="71">
        <v>80</v>
      </c>
      <c r="F11" s="71">
        <v>44</v>
      </c>
      <c r="G11" s="71">
        <v>78.2</v>
      </c>
      <c r="H11" s="110">
        <f t="shared" si="1"/>
        <v>1</v>
      </c>
      <c r="I11" s="111"/>
      <c r="J11" s="112">
        <v>509</v>
      </c>
      <c r="K11" s="113"/>
      <c r="L11" s="114">
        <f t="shared" si="0"/>
        <v>509</v>
      </c>
      <c r="M11" s="19">
        <v>1.22</v>
      </c>
      <c r="N11" s="8">
        <f t="shared" si="2"/>
        <v>620.98</v>
      </c>
      <c r="O11" s="8">
        <f t="shared" si="3"/>
        <v>1129.98</v>
      </c>
      <c r="P11" s="9">
        <f t="shared" si="4"/>
        <v>509</v>
      </c>
      <c r="Q11" s="9">
        <f t="shared" si="5"/>
        <v>1129.98</v>
      </c>
      <c r="R11" s="10">
        <f t="shared" si="6"/>
        <v>0</v>
      </c>
      <c r="S11" s="11">
        <f t="shared" si="7"/>
        <v>509</v>
      </c>
      <c r="T11" s="9">
        <f t="shared" si="8"/>
        <v>0</v>
      </c>
      <c r="U11" s="34"/>
      <c r="V11" s="35"/>
      <c r="W11" s="58"/>
      <c r="X11" s="76"/>
      <c r="Y11" s="76">
        <v>1</v>
      </c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</row>
    <row r="12" spans="1:44" s="3" customFormat="1">
      <c r="A12" s="109">
        <v>7</v>
      </c>
      <c r="B12" s="76" t="s">
        <v>10</v>
      </c>
      <c r="C12" s="77" t="s">
        <v>80</v>
      </c>
      <c r="D12" s="78">
        <v>7</v>
      </c>
      <c r="E12" s="71">
        <v>190</v>
      </c>
      <c r="F12" s="71">
        <v>70</v>
      </c>
      <c r="G12" s="71">
        <v>280</v>
      </c>
      <c r="H12" s="110">
        <f t="shared" si="1"/>
        <v>1</v>
      </c>
      <c r="I12" s="111"/>
      <c r="J12" s="114">
        <v>3166</v>
      </c>
      <c r="K12" s="113"/>
      <c r="L12" s="114">
        <f t="shared" si="0"/>
        <v>3166</v>
      </c>
      <c r="M12" s="19">
        <v>0.22</v>
      </c>
      <c r="N12" s="8">
        <f t="shared" si="2"/>
        <v>696.52</v>
      </c>
      <c r="O12" s="8">
        <f t="shared" si="3"/>
        <v>3862.52</v>
      </c>
      <c r="P12" s="9">
        <f t="shared" si="4"/>
        <v>3166</v>
      </c>
      <c r="Q12" s="9">
        <f t="shared" si="5"/>
        <v>3862.52</v>
      </c>
      <c r="R12" s="10">
        <f t="shared" si="6"/>
        <v>0</v>
      </c>
      <c r="S12" s="11">
        <f t="shared" si="7"/>
        <v>3166</v>
      </c>
      <c r="T12" s="9">
        <f t="shared" si="8"/>
        <v>0</v>
      </c>
      <c r="U12" s="34"/>
      <c r="V12" s="35"/>
      <c r="W12" s="58"/>
      <c r="X12" s="76"/>
      <c r="Y12" s="76">
        <v>1</v>
      </c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</row>
    <row r="13" spans="1:44" s="3" customFormat="1">
      <c r="A13" s="109">
        <v>8</v>
      </c>
      <c r="B13" s="76"/>
      <c r="C13" s="77" t="s">
        <v>62</v>
      </c>
      <c r="D13" s="78">
        <v>8</v>
      </c>
      <c r="E13" s="40"/>
      <c r="F13" s="40"/>
      <c r="G13" s="40"/>
      <c r="H13" s="110">
        <f t="shared" si="1"/>
        <v>25</v>
      </c>
      <c r="I13" s="111"/>
      <c r="J13" s="114">
        <v>496</v>
      </c>
      <c r="K13" s="113"/>
      <c r="L13" s="114">
        <f t="shared" si="0"/>
        <v>12400</v>
      </c>
      <c r="M13" s="19">
        <v>1.22</v>
      </c>
      <c r="N13" s="8">
        <f t="shared" si="2"/>
        <v>15128</v>
      </c>
      <c r="O13" s="8">
        <f t="shared" si="3"/>
        <v>27528</v>
      </c>
      <c r="P13" s="9">
        <f t="shared" si="4"/>
        <v>310000</v>
      </c>
      <c r="Q13" s="9">
        <f t="shared" si="5"/>
        <v>688200</v>
      </c>
      <c r="R13" s="10">
        <f t="shared" si="6"/>
        <v>0</v>
      </c>
      <c r="S13" s="11">
        <f t="shared" si="7"/>
        <v>12400</v>
      </c>
      <c r="T13" s="9">
        <f t="shared" si="8"/>
        <v>0</v>
      </c>
      <c r="U13" s="34"/>
      <c r="V13" s="35"/>
      <c r="W13" s="58"/>
      <c r="X13" s="76"/>
      <c r="Y13" s="76">
        <v>1</v>
      </c>
      <c r="Z13" s="76">
        <v>4</v>
      </c>
      <c r="AA13" s="76"/>
      <c r="AB13" s="76">
        <v>1</v>
      </c>
      <c r="AC13" s="76"/>
      <c r="AD13" s="76">
        <v>1</v>
      </c>
      <c r="AE13" s="76"/>
      <c r="AF13" s="76"/>
      <c r="AG13" s="76">
        <v>1</v>
      </c>
      <c r="AH13" s="76">
        <v>1</v>
      </c>
      <c r="AI13" s="76">
        <v>1</v>
      </c>
      <c r="AJ13" s="76">
        <v>1</v>
      </c>
      <c r="AK13" s="76"/>
      <c r="AL13" s="76">
        <v>3</v>
      </c>
      <c r="AM13" s="76">
        <v>1</v>
      </c>
      <c r="AN13" s="76">
        <v>7</v>
      </c>
      <c r="AO13" s="76">
        <v>1</v>
      </c>
      <c r="AP13" s="76">
        <v>1</v>
      </c>
      <c r="AQ13" s="76">
        <v>1</v>
      </c>
      <c r="AR13" s="76"/>
    </row>
    <row r="14" spans="1:44" s="3" customFormat="1">
      <c r="A14" s="109">
        <v>9</v>
      </c>
      <c r="B14" s="76"/>
      <c r="C14" s="77" t="s">
        <v>63</v>
      </c>
      <c r="D14" s="78">
        <v>9</v>
      </c>
      <c r="E14" s="71"/>
      <c r="F14" s="71"/>
      <c r="G14" s="71"/>
      <c r="H14" s="110">
        <f t="shared" si="1"/>
        <v>20</v>
      </c>
      <c r="I14" s="111"/>
      <c r="J14" s="112">
        <v>250</v>
      </c>
      <c r="K14" s="113"/>
      <c r="L14" s="114">
        <f t="shared" si="0"/>
        <v>5000</v>
      </c>
      <c r="M14" s="19"/>
      <c r="N14" s="8"/>
      <c r="O14" s="8"/>
      <c r="P14" s="9">
        <f t="shared" si="4"/>
        <v>100000</v>
      </c>
      <c r="Q14" s="9"/>
      <c r="R14" s="10">
        <f t="shared" si="6"/>
        <v>0</v>
      </c>
      <c r="S14" s="11">
        <f t="shared" si="7"/>
        <v>5000</v>
      </c>
      <c r="T14" s="9">
        <f t="shared" si="8"/>
        <v>0</v>
      </c>
      <c r="U14" s="34"/>
      <c r="V14" s="35"/>
      <c r="W14" s="58"/>
      <c r="X14" s="76"/>
      <c r="Y14" s="76">
        <v>2</v>
      </c>
      <c r="Z14" s="76">
        <v>2</v>
      </c>
      <c r="AA14" s="76">
        <v>4</v>
      </c>
      <c r="AB14" s="76">
        <v>2</v>
      </c>
      <c r="AC14" s="76"/>
      <c r="AD14" s="76">
        <v>2</v>
      </c>
      <c r="AE14" s="76"/>
      <c r="AF14" s="76"/>
      <c r="AG14" s="76"/>
      <c r="AH14" s="76"/>
      <c r="AI14" s="76"/>
      <c r="AJ14" s="76"/>
      <c r="AK14" s="76"/>
      <c r="AL14" s="76"/>
      <c r="AM14" s="76">
        <v>2</v>
      </c>
      <c r="AN14" s="76"/>
      <c r="AO14" s="76">
        <v>2</v>
      </c>
      <c r="AP14" s="76"/>
      <c r="AQ14" s="76">
        <v>4</v>
      </c>
      <c r="AR14" s="76"/>
    </row>
    <row r="15" spans="1:44" s="3" customFormat="1">
      <c r="A15" s="109">
        <v>10</v>
      </c>
      <c r="B15" s="76" t="s">
        <v>11</v>
      </c>
      <c r="C15" s="77" t="s">
        <v>52</v>
      </c>
      <c r="D15" s="78">
        <v>10</v>
      </c>
      <c r="E15" s="71">
        <v>160</v>
      </c>
      <c r="F15" s="71">
        <v>120</v>
      </c>
      <c r="G15" s="71">
        <v>73.5</v>
      </c>
      <c r="H15" s="110">
        <f t="shared" si="1"/>
        <v>4</v>
      </c>
      <c r="I15" s="111"/>
      <c r="J15" s="112">
        <v>775</v>
      </c>
      <c r="K15" s="113"/>
      <c r="L15" s="114">
        <f t="shared" si="0"/>
        <v>3100</v>
      </c>
      <c r="M15" s="31"/>
      <c r="N15" s="32"/>
      <c r="O15" s="32"/>
      <c r="P15" s="5">
        <f t="shared" si="4"/>
        <v>12400</v>
      </c>
      <c r="Q15" s="5"/>
      <c r="R15" s="5">
        <f t="shared" si="6"/>
        <v>0</v>
      </c>
      <c r="S15" s="5">
        <f t="shared" si="7"/>
        <v>3100</v>
      </c>
      <c r="T15" s="6">
        <f t="shared" si="8"/>
        <v>0</v>
      </c>
      <c r="U15" s="34"/>
      <c r="V15" s="35"/>
      <c r="W15" s="58"/>
      <c r="X15" s="76"/>
      <c r="Y15" s="76"/>
      <c r="Z15" s="76">
        <v>2</v>
      </c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>
        <v>2</v>
      </c>
      <c r="AO15" s="76"/>
      <c r="AP15" s="76"/>
      <c r="AQ15" s="76"/>
      <c r="AR15" s="76"/>
    </row>
    <row r="16" spans="1:44" s="3" customFormat="1" ht="25.5">
      <c r="A16" s="109">
        <v>11</v>
      </c>
      <c r="B16" s="76" t="s">
        <v>12</v>
      </c>
      <c r="C16" s="77" t="s">
        <v>64</v>
      </c>
      <c r="D16" s="78">
        <v>10</v>
      </c>
      <c r="E16" s="71">
        <v>160</v>
      </c>
      <c r="F16" s="71">
        <v>120</v>
      </c>
      <c r="G16" s="71">
        <v>73.5</v>
      </c>
      <c r="H16" s="110">
        <f t="shared" si="1"/>
        <v>6</v>
      </c>
      <c r="I16" s="111"/>
      <c r="J16" s="112">
        <v>775</v>
      </c>
      <c r="K16" s="113"/>
      <c r="L16" s="114">
        <f t="shared" si="0"/>
        <v>4650</v>
      </c>
      <c r="M16" s="19">
        <v>0.22</v>
      </c>
      <c r="N16" s="8">
        <f t="shared" ref="N16:N22" si="9">L16*M16</f>
        <v>1023</v>
      </c>
      <c r="O16" s="8">
        <f t="shared" ref="O16:O22" si="10">L16+N16</f>
        <v>5673</v>
      </c>
      <c r="P16" s="9">
        <f t="shared" ref="P16:P24" si="11">H16*L16</f>
        <v>27900</v>
      </c>
      <c r="Q16" s="9">
        <f t="shared" ref="Q16:Q22" si="12">H16*O16</f>
        <v>34038</v>
      </c>
      <c r="R16" s="10">
        <f t="shared" ref="R16:R24" si="13">H16*I16</f>
        <v>0</v>
      </c>
      <c r="S16" s="11">
        <f t="shared" ref="S16:S24" si="14">H16*J16</f>
        <v>4650</v>
      </c>
      <c r="T16" s="9">
        <f t="shared" ref="T16:T24" si="15">I16*H16</f>
        <v>0</v>
      </c>
      <c r="U16" s="34"/>
      <c r="V16" s="35"/>
      <c r="W16" s="58"/>
      <c r="X16" s="76"/>
      <c r="Y16" s="76"/>
      <c r="Z16" s="76">
        <v>2</v>
      </c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>
        <v>4</v>
      </c>
      <c r="AO16" s="76"/>
      <c r="AP16" s="76"/>
      <c r="AQ16" s="76"/>
      <c r="AR16" s="76"/>
    </row>
    <row r="17" spans="1:44" s="3" customFormat="1">
      <c r="A17" s="109">
        <v>12</v>
      </c>
      <c r="B17" s="76" t="s">
        <v>13</v>
      </c>
      <c r="C17" s="77" t="s">
        <v>81</v>
      </c>
      <c r="D17" s="78">
        <v>7</v>
      </c>
      <c r="E17" s="71">
        <v>250</v>
      </c>
      <c r="F17" s="71">
        <v>70</v>
      </c>
      <c r="G17" s="71">
        <v>280</v>
      </c>
      <c r="H17" s="110">
        <f t="shared" si="1"/>
        <v>1</v>
      </c>
      <c r="I17" s="111"/>
      <c r="J17" s="112">
        <v>3833</v>
      </c>
      <c r="K17" s="113"/>
      <c r="L17" s="114">
        <f t="shared" si="0"/>
        <v>3833</v>
      </c>
      <c r="M17" s="19">
        <v>0.22</v>
      </c>
      <c r="N17" s="8">
        <f t="shared" si="9"/>
        <v>843.26</v>
      </c>
      <c r="O17" s="8">
        <f t="shared" si="10"/>
        <v>4676.26</v>
      </c>
      <c r="P17" s="9">
        <f t="shared" si="11"/>
        <v>3833</v>
      </c>
      <c r="Q17" s="9">
        <f t="shared" si="12"/>
        <v>4676.26</v>
      </c>
      <c r="R17" s="10">
        <f t="shared" si="13"/>
        <v>0</v>
      </c>
      <c r="S17" s="11">
        <f t="shared" si="14"/>
        <v>3833</v>
      </c>
      <c r="T17" s="9">
        <f t="shared" si="15"/>
        <v>0</v>
      </c>
      <c r="U17" s="34"/>
      <c r="V17" s="35"/>
      <c r="W17" s="58"/>
      <c r="X17" s="76"/>
      <c r="Y17" s="76"/>
      <c r="Z17" s="76">
        <v>1</v>
      </c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</row>
    <row r="18" spans="1:44" s="3" customFormat="1" ht="25.5">
      <c r="A18" s="109">
        <v>13</v>
      </c>
      <c r="B18" s="76" t="s">
        <v>14</v>
      </c>
      <c r="C18" s="77" t="s">
        <v>66</v>
      </c>
      <c r="D18" s="78">
        <v>11</v>
      </c>
      <c r="E18" s="71">
        <v>171</v>
      </c>
      <c r="F18" s="71">
        <v>80</v>
      </c>
      <c r="G18" s="71">
        <v>73.5</v>
      </c>
      <c r="H18" s="110">
        <f t="shared" si="1"/>
        <v>2</v>
      </c>
      <c r="I18" s="111"/>
      <c r="J18" s="112">
        <v>1013</v>
      </c>
      <c r="K18" s="113"/>
      <c r="L18" s="114">
        <f t="shared" si="0"/>
        <v>2026</v>
      </c>
      <c r="M18" s="19">
        <v>0.22</v>
      </c>
      <c r="N18" s="8">
        <f t="shared" si="9"/>
        <v>445.72</v>
      </c>
      <c r="O18" s="8">
        <f t="shared" si="10"/>
        <v>2471.7200000000003</v>
      </c>
      <c r="P18" s="9">
        <f t="shared" si="11"/>
        <v>4052</v>
      </c>
      <c r="Q18" s="9">
        <f t="shared" si="12"/>
        <v>4943.4400000000005</v>
      </c>
      <c r="R18" s="10">
        <f t="shared" si="13"/>
        <v>0</v>
      </c>
      <c r="S18" s="11">
        <f t="shared" si="14"/>
        <v>2026</v>
      </c>
      <c r="T18" s="9">
        <f t="shared" si="15"/>
        <v>0</v>
      </c>
      <c r="U18" s="34"/>
      <c r="V18" s="35"/>
      <c r="W18" s="58"/>
      <c r="X18" s="76"/>
      <c r="Y18" s="76"/>
      <c r="Z18" s="76"/>
      <c r="AA18" s="76">
        <v>1</v>
      </c>
      <c r="AB18" s="76">
        <v>1</v>
      </c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</row>
    <row r="19" spans="1:44" s="3" customFormat="1" ht="25.5">
      <c r="A19" s="109">
        <v>14</v>
      </c>
      <c r="B19" s="76" t="s">
        <v>15</v>
      </c>
      <c r="C19" s="77" t="s">
        <v>67</v>
      </c>
      <c r="D19" s="78">
        <v>11</v>
      </c>
      <c r="E19" s="71">
        <v>140</v>
      </c>
      <c r="F19" s="71">
        <v>60</v>
      </c>
      <c r="G19" s="71">
        <v>73.5</v>
      </c>
      <c r="H19" s="110">
        <f t="shared" si="1"/>
        <v>2</v>
      </c>
      <c r="I19" s="111"/>
      <c r="J19" s="112">
        <v>713</v>
      </c>
      <c r="K19" s="113"/>
      <c r="L19" s="114">
        <f t="shared" si="0"/>
        <v>1426</v>
      </c>
      <c r="M19" s="19">
        <v>0.22</v>
      </c>
      <c r="N19" s="8">
        <f t="shared" si="9"/>
        <v>313.72000000000003</v>
      </c>
      <c r="O19" s="8">
        <f t="shared" si="10"/>
        <v>1739.72</v>
      </c>
      <c r="P19" s="9">
        <f t="shared" si="11"/>
        <v>2852</v>
      </c>
      <c r="Q19" s="9">
        <f t="shared" si="12"/>
        <v>3479.44</v>
      </c>
      <c r="R19" s="10">
        <f t="shared" si="13"/>
        <v>0</v>
      </c>
      <c r="S19" s="11">
        <f t="shared" si="14"/>
        <v>1426</v>
      </c>
      <c r="T19" s="9">
        <f t="shared" si="15"/>
        <v>0</v>
      </c>
      <c r="U19" s="34"/>
      <c r="V19" s="35"/>
      <c r="W19" s="58"/>
      <c r="X19" s="76"/>
      <c r="Y19" s="76"/>
      <c r="Z19" s="76"/>
      <c r="AA19" s="76">
        <v>1</v>
      </c>
      <c r="AB19" s="76">
        <v>1</v>
      </c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</row>
    <row r="20" spans="1:44" s="3" customFormat="1">
      <c r="A20" s="109">
        <v>15</v>
      </c>
      <c r="B20" s="76" t="s">
        <v>16</v>
      </c>
      <c r="C20" s="77" t="s">
        <v>68</v>
      </c>
      <c r="D20" s="78">
        <v>6</v>
      </c>
      <c r="E20" s="71">
        <v>80</v>
      </c>
      <c r="F20" s="71">
        <v>44</v>
      </c>
      <c r="G20" s="80">
        <v>113</v>
      </c>
      <c r="H20" s="110">
        <f t="shared" si="1"/>
        <v>2</v>
      </c>
      <c r="I20" s="111"/>
      <c r="J20" s="112">
        <v>613</v>
      </c>
      <c r="K20" s="113"/>
      <c r="L20" s="114">
        <f t="shared" si="0"/>
        <v>1226</v>
      </c>
      <c r="M20" s="19">
        <v>0.22</v>
      </c>
      <c r="N20" s="8">
        <f t="shared" si="9"/>
        <v>269.72000000000003</v>
      </c>
      <c r="O20" s="8">
        <f t="shared" si="10"/>
        <v>1495.72</v>
      </c>
      <c r="P20" s="9">
        <f t="shared" si="11"/>
        <v>2452</v>
      </c>
      <c r="Q20" s="9">
        <f t="shared" si="12"/>
        <v>2991.44</v>
      </c>
      <c r="R20" s="10">
        <f t="shared" si="13"/>
        <v>0</v>
      </c>
      <c r="S20" s="11">
        <f t="shared" si="14"/>
        <v>1226</v>
      </c>
      <c r="T20" s="9">
        <f t="shared" si="15"/>
        <v>0</v>
      </c>
      <c r="U20" s="34"/>
      <c r="V20" s="35"/>
      <c r="W20" s="58"/>
      <c r="X20" s="76"/>
      <c r="Y20" s="76"/>
      <c r="Z20" s="76"/>
      <c r="AA20" s="76">
        <v>2</v>
      </c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</row>
    <row r="21" spans="1:44" s="3" customFormat="1">
      <c r="A21" s="109">
        <v>16</v>
      </c>
      <c r="B21" s="76" t="s">
        <v>13</v>
      </c>
      <c r="C21" s="77" t="s">
        <v>82</v>
      </c>
      <c r="D21" s="78">
        <v>7</v>
      </c>
      <c r="E21" s="71">
        <v>105</v>
      </c>
      <c r="F21" s="71">
        <v>70</v>
      </c>
      <c r="G21" s="71">
        <v>280</v>
      </c>
      <c r="H21" s="110">
        <f t="shared" si="1"/>
        <v>1</v>
      </c>
      <c r="I21" s="111"/>
      <c r="J21" s="112">
        <v>1666</v>
      </c>
      <c r="K21" s="113"/>
      <c r="L21" s="114">
        <f t="shared" si="0"/>
        <v>1666</v>
      </c>
      <c r="M21" s="19">
        <v>0.22</v>
      </c>
      <c r="N21" s="8">
        <f>L21*M21</f>
        <v>366.52</v>
      </c>
      <c r="O21" s="8">
        <f>L21+N21</f>
        <v>2032.52</v>
      </c>
      <c r="P21" s="9">
        <f>H21*L21</f>
        <v>1666</v>
      </c>
      <c r="Q21" s="9">
        <f>H21*O21</f>
        <v>2032.52</v>
      </c>
      <c r="R21" s="10">
        <f>H21*I21</f>
        <v>0</v>
      </c>
      <c r="S21" s="11">
        <f>H21*J21</f>
        <v>1666</v>
      </c>
      <c r="T21" s="9">
        <f>I21*H21</f>
        <v>0</v>
      </c>
      <c r="U21" s="34"/>
      <c r="V21" s="35"/>
      <c r="W21" s="58"/>
      <c r="X21" s="76"/>
      <c r="Y21" s="76"/>
      <c r="Z21" s="76"/>
      <c r="AA21" s="76">
        <v>1</v>
      </c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</row>
    <row r="22" spans="1:44" s="3" customFormat="1" ht="25.5">
      <c r="A22" s="109">
        <v>17</v>
      </c>
      <c r="B22" s="76" t="s">
        <v>17</v>
      </c>
      <c r="C22" s="77" t="s">
        <v>94</v>
      </c>
      <c r="D22" s="78">
        <v>12</v>
      </c>
      <c r="E22" s="71"/>
      <c r="F22" s="71"/>
      <c r="G22" s="71"/>
      <c r="H22" s="110">
        <f t="shared" si="1"/>
        <v>2</v>
      </c>
      <c r="I22" s="111"/>
      <c r="J22" s="112">
        <v>952</v>
      </c>
      <c r="K22" s="113"/>
      <c r="L22" s="114">
        <f t="shared" si="0"/>
        <v>1904</v>
      </c>
      <c r="M22" s="19">
        <v>1.22</v>
      </c>
      <c r="N22" s="8">
        <f t="shared" si="9"/>
        <v>2322.88</v>
      </c>
      <c r="O22" s="8">
        <f t="shared" si="10"/>
        <v>4226.88</v>
      </c>
      <c r="P22" s="9">
        <f t="shared" si="11"/>
        <v>3808</v>
      </c>
      <c r="Q22" s="9">
        <f t="shared" si="12"/>
        <v>8453.76</v>
      </c>
      <c r="R22" s="10">
        <f t="shared" si="13"/>
        <v>0</v>
      </c>
      <c r="S22" s="11">
        <f t="shared" si="14"/>
        <v>1904</v>
      </c>
      <c r="T22" s="9">
        <f t="shared" si="15"/>
        <v>0</v>
      </c>
      <c r="U22" s="34"/>
      <c r="V22" s="35"/>
      <c r="W22" s="58"/>
      <c r="X22" s="76"/>
      <c r="Y22" s="76"/>
      <c r="Z22" s="76"/>
      <c r="AA22" s="76">
        <v>1</v>
      </c>
      <c r="AB22" s="76"/>
      <c r="AC22" s="76">
        <v>1</v>
      </c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</row>
    <row r="23" spans="1:44" s="3" customFormat="1">
      <c r="A23" s="109">
        <v>18</v>
      </c>
      <c r="B23" s="76" t="s">
        <v>10</v>
      </c>
      <c r="C23" s="77" t="s">
        <v>69</v>
      </c>
      <c r="D23" s="76">
        <v>13</v>
      </c>
      <c r="E23" s="71">
        <v>110</v>
      </c>
      <c r="F23" s="71">
        <v>26</v>
      </c>
      <c r="G23" s="71">
        <v>110</v>
      </c>
      <c r="H23" s="110">
        <f t="shared" si="1"/>
        <v>1</v>
      </c>
      <c r="I23" s="111"/>
      <c r="J23" s="112">
        <v>630</v>
      </c>
      <c r="K23" s="113"/>
      <c r="L23" s="114">
        <f t="shared" si="0"/>
        <v>630</v>
      </c>
      <c r="M23" s="19"/>
      <c r="N23" s="8"/>
      <c r="O23" s="8"/>
      <c r="P23" s="9">
        <f t="shared" si="11"/>
        <v>630</v>
      </c>
      <c r="Q23" s="9"/>
      <c r="R23" s="10">
        <f t="shared" si="13"/>
        <v>0</v>
      </c>
      <c r="S23" s="11">
        <f t="shared" si="14"/>
        <v>630</v>
      </c>
      <c r="T23" s="9">
        <f t="shared" si="15"/>
        <v>0</v>
      </c>
      <c r="U23" s="34"/>
      <c r="V23" s="35"/>
      <c r="W23" s="58"/>
      <c r="X23" s="76"/>
      <c r="Y23" s="76"/>
      <c r="Z23" s="76"/>
      <c r="AA23" s="76"/>
      <c r="AB23" s="76">
        <v>1</v>
      </c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</row>
    <row r="24" spans="1:44" s="3" customFormat="1" ht="25.5">
      <c r="A24" s="109">
        <v>19</v>
      </c>
      <c r="B24" s="76" t="s">
        <v>18</v>
      </c>
      <c r="C24" s="77" t="s">
        <v>83</v>
      </c>
      <c r="D24" s="78">
        <v>7</v>
      </c>
      <c r="E24" s="71">
        <v>130</v>
      </c>
      <c r="F24" s="71">
        <v>70</v>
      </c>
      <c r="G24" s="71">
        <v>280</v>
      </c>
      <c r="H24" s="110">
        <f t="shared" si="1"/>
        <v>1</v>
      </c>
      <c r="I24" s="111"/>
      <c r="J24" s="112">
        <v>3166</v>
      </c>
      <c r="K24" s="113"/>
      <c r="L24" s="114">
        <f t="shared" si="0"/>
        <v>3166</v>
      </c>
      <c r="M24" s="31"/>
      <c r="N24" s="32"/>
      <c r="O24" s="32"/>
      <c r="P24" s="5">
        <f t="shared" si="11"/>
        <v>3166</v>
      </c>
      <c r="Q24" s="5"/>
      <c r="R24" s="5">
        <f t="shared" si="13"/>
        <v>0</v>
      </c>
      <c r="S24" s="5">
        <f t="shared" si="14"/>
        <v>3166</v>
      </c>
      <c r="T24" s="6">
        <f t="shared" si="15"/>
        <v>0</v>
      </c>
      <c r="U24" s="34"/>
      <c r="V24" s="35"/>
      <c r="W24" s="58"/>
      <c r="X24" s="76"/>
      <c r="Y24" s="76"/>
      <c r="Z24" s="76"/>
      <c r="AA24" s="76"/>
      <c r="AB24" s="76">
        <v>1</v>
      </c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</row>
    <row r="25" spans="1:44" s="3" customFormat="1" ht="63.75">
      <c r="A25" s="109">
        <v>20</v>
      </c>
      <c r="B25" s="76" t="s">
        <v>19</v>
      </c>
      <c r="C25" s="79" t="s">
        <v>70</v>
      </c>
      <c r="D25" s="78">
        <v>1</v>
      </c>
      <c r="E25" s="291" t="s">
        <v>71</v>
      </c>
      <c r="F25" s="291"/>
      <c r="G25" s="291"/>
      <c r="H25" s="110">
        <f t="shared" si="1"/>
        <v>1</v>
      </c>
      <c r="I25" s="111"/>
      <c r="J25" s="112">
        <v>6547</v>
      </c>
      <c r="K25" s="113"/>
      <c r="L25" s="114">
        <f t="shared" si="0"/>
        <v>6547</v>
      </c>
      <c r="M25" s="19">
        <v>0.22</v>
      </c>
      <c r="N25" s="8">
        <f t="shared" ref="N25:N35" si="16">L25*M25</f>
        <v>1440.34</v>
      </c>
      <c r="O25" s="8">
        <f t="shared" ref="O25:O35" si="17">L25+N25</f>
        <v>7987.34</v>
      </c>
      <c r="P25" s="9">
        <f t="shared" ref="P25:P43" si="18">H25*L25</f>
        <v>6547</v>
      </c>
      <c r="Q25" s="9">
        <f t="shared" ref="Q25:Q35" si="19">H25*O25</f>
        <v>7987.34</v>
      </c>
      <c r="R25" s="10">
        <f t="shared" ref="R25:R43" si="20">H25*I25</f>
        <v>0</v>
      </c>
      <c r="S25" s="11">
        <f t="shared" ref="S25:S43" si="21">H25*J25</f>
        <v>6547</v>
      </c>
      <c r="T25" s="9">
        <f t="shared" ref="T25:T43" si="22">I25*H25</f>
        <v>0</v>
      </c>
      <c r="U25" s="34"/>
      <c r="V25" s="35"/>
      <c r="W25" s="58"/>
      <c r="X25" s="76"/>
      <c r="Y25" s="76"/>
      <c r="Z25" s="76"/>
      <c r="AA25" s="76"/>
      <c r="AB25" s="76">
        <v>1</v>
      </c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</row>
    <row r="26" spans="1:44" s="3" customFormat="1" ht="25.5">
      <c r="A26" s="109">
        <v>21</v>
      </c>
      <c r="B26" s="76" t="s">
        <v>20</v>
      </c>
      <c r="C26" s="79" t="s">
        <v>64</v>
      </c>
      <c r="D26" s="78">
        <v>10</v>
      </c>
      <c r="E26" s="71">
        <v>140</v>
      </c>
      <c r="F26" s="71">
        <v>120</v>
      </c>
      <c r="G26" s="71">
        <v>73.5</v>
      </c>
      <c r="H26" s="110">
        <f t="shared" si="1"/>
        <v>2</v>
      </c>
      <c r="I26" s="111"/>
      <c r="J26" s="112">
        <v>740</v>
      </c>
      <c r="K26" s="113"/>
      <c r="L26" s="114">
        <f t="shared" si="0"/>
        <v>1480</v>
      </c>
      <c r="M26" s="19">
        <v>0.22</v>
      </c>
      <c r="N26" s="8">
        <f t="shared" si="16"/>
        <v>325.60000000000002</v>
      </c>
      <c r="O26" s="8">
        <f t="shared" si="17"/>
        <v>1805.6</v>
      </c>
      <c r="P26" s="9">
        <f t="shared" si="18"/>
        <v>2960</v>
      </c>
      <c r="Q26" s="9">
        <f t="shared" si="19"/>
        <v>3611.2</v>
      </c>
      <c r="R26" s="10">
        <f t="shared" si="20"/>
        <v>0</v>
      </c>
      <c r="S26" s="11">
        <f t="shared" si="21"/>
        <v>1480</v>
      </c>
      <c r="T26" s="9">
        <f t="shared" si="22"/>
        <v>0</v>
      </c>
      <c r="U26" s="34"/>
      <c r="V26" s="35"/>
      <c r="W26" s="58"/>
      <c r="X26" s="76"/>
      <c r="Y26" s="76"/>
      <c r="Z26" s="76"/>
      <c r="AA26" s="76"/>
      <c r="AB26" s="76"/>
      <c r="AC26" s="76"/>
      <c r="AD26" s="76">
        <v>1</v>
      </c>
      <c r="AE26" s="76"/>
      <c r="AF26" s="76"/>
      <c r="AG26" s="76"/>
      <c r="AH26" s="76"/>
      <c r="AI26" s="76"/>
      <c r="AJ26" s="76"/>
      <c r="AK26" s="76"/>
      <c r="AL26" s="76"/>
      <c r="AM26" s="76"/>
      <c r="AN26" s="76">
        <v>1</v>
      </c>
      <c r="AO26" s="76"/>
      <c r="AP26" s="76"/>
      <c r="AQ26" s="76"/>
      <c r="AR26" s="76"/>
    </row>
    <row r="27" spans="1:44" s="3" customFormat="1">
      <c r="A27" s="109">
        <v>22</v>
      </c>
      <c r="B27" s="76" t="s">
        <v>21</v>
      </c>
      <c r="C27" s="79" t="s">
        <v>65</v>
      </c>
      <c r="D27" s="78">
        <v>14</v>
      </c>
      <c r="E27" s="71">
        <v>140</v>
      </c>
      <c r="F27" s="71"/>
      <c r="G27" s="71">
        <v>40</v>
      </c>
      <c r="H27" s="110">
        <f t="shared" si="1"/>
        <v>1</v>
      </c>
      <c r="I27" s="111"/>
      <c r="J27" s="112">
        <v>213</v>
      </c>
      <c r="K27" s="113"/>
      <c r="L27" s="114">
        <f t="shared" si="0"/>
        <v>213</v>
      </c>
      <c r="M27" s="19">
        <v>0.22</v>
      </c>
      <c r="N27" s="8">
        <f t="shared" si="16"/>
        <v>46.86</v>
      </c>
      <c r="O27" s="8">
        <f t="shared" si="17"/>
        <v>259.86</v>
      </c>
      <c r="P27" s="9">
        <f t="shared" si="18"/>
        <v>213</v>
      </c>
      <c r="Q27" s="9">
        <f t="shared" si="19"/>
        <v>259.86</v>
      </c>
      <c r="R27" s="10">
        <f t="shared" si="20"/>
        <v>0</v>
      </c>
      <c r="S27" s="11">
        <f t="shared" si="21"/>
        <v>213</v>
      </c>
      <c r="T27" s="9">
        <f t="shared" si="22"/>
        <v>0</v>
      </c>
      <c r="U27" s="34"/>
      <c r="V27" s="35"/>
      <c r="W27" s="58"/>
      <c r="X27" s="76"/>
      <c r="Y27" s="76"/>
      <c r="Z27" s="76"/>
      <c r="AA27" s="76"/>
      <c r="AB27" s="76"/>
      <c r="AC27" s="76"/>
      <c r="AD27" s="76">
        <v>1</v>
      </c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</row>
    <row r="28" spans="1:44" s="3" customFormat="1">
      <c r="A28" s="109">
        <v>23</v>
      </c>
      <c r="B28" s="76" t="s">
        <v>22</v>
      </c>
      <c r="C28" s="79" t="s">
        <v>72</v>
      </c>
      <c r="D28" s="78">
        <v>15</v>
      </c>
      <c r="E28" s="71">
        <v>120</v>
      </c>
      <c r="F28" s="71">
        <v>60</v>
      </c>
      <c r="G28" s="71">
        <v>73.5</v>
      </c>
      <c r="H28" s="110">
        <f t="shared" si="1"/>
        <v>1</v>
      </c>
      <c r="I28" s="111"/>
      <c r="J28" s="112">
        <v>435</v>
      </c>
      <c r="K28" s="113"/>
      <c r="L28" s="114">
        <f t="shared" si="0"/>
        <v>435</v>
      </c>
      <c r="M28" s="19">
        <v>0.22</v>
      </c>
      <c r="N28" s="8">
        <f t="shared" si="16"/>
        <v>95.7</v>
      </c>
      <c r="O28" s="8">
        <f t="shared" si="17"/>
        <v>530.70000000000005</v>
      </c>
      <c r="P28" s="9">
        <f t="shared" si="18"/>
        <v>435</v>
      </c>
      <c r="Q28" s="9">
        <f t="shared" si="19"/>
        <v>530.70000000000005</v>
      </c>
      <c r="R28" s="10">
        <f t="shared" si="20"/>
        <v>0</v>
      </c>
      <c r="S28" s="11">
        <f t="shared" si="21"/>
        <v>435</v>
      </c>
      <c r="T28" s="9">
        <f t="shared" si="22"/>
        <v>0</v>
      </c>
      <c r="U28" s="34"/>
      <c r="V28" s="35"/>
      <c r="W28" s="58"/>
      <c r="X28" s="76"/>
      <c r="Y28" s="76"/>
      <c r="Z28" s="76"/>
      <c r="AA28" s="76"/>
      <c r="AB28" s="76"/>
      <c r="AC28" s="76"/>
      <c r="AD28" s="76">
        <v>1</v>
      </c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</row>
    <row r="29" spans="1:44" s="3" customFormat="1">
      <c r="A29" s="109">
        <v>24</v>
      </c>
      <c r="B29" s="76" t="s">
        <v>23</v>
      </c>
      <c r="C29" s="79" t="s">
        <v>73</v>
      </c>
      <c r="D29" s="78">
        <v>6</v>
      </c>
      <c r="E29" s="71">
        <v>80</v>
      </c>
      <c r="F29" s="71">
        <v>44</v>
      </c>
      <c r="G29" s="80">
        <v>184</v>
      </c>
      <c r="H29" s="110">
        <f t="shared" si="1"/>
        <v>15</v>
      </c>
      <c r="I29" s="111"/>
      <c r="J29" s="112">
        <v>824</v>
      </c>
      <c r="K29" s="113"/>
      <c r="L29" s="114">
        <f t="shared" si="0"/>
        <v>12360</v>
      </c>
      <c r="M29" s="19">
        <v>0.22</v>
      </c>
      <c r="N29" s="8">
        <f t="shared" si="16"/>
        <v>2719.2</v>
      </c>
      <c r="O29" s="8">
        <f t="shared" si="17"/>
        <v>15079.2</v>
      </c>
      <c r="P29" s="9">
        <f t="shared" si="18"/>
        <v>185400</v>
      </c>
      <c r="Q29" s="9">
        <f t="shared" si="19"/>
        <v>226188</v>
      </c>
      <c r="R29" s="10">
        <f t="shared" si="20"/>
        <v>0</v>
      </c>
      <c r="S29" s="11">
        <f t="shared" si="21"/>
        <v>12360</v>
      </c>
      <c r="T29" s="9">
        <f t="shared" si="22"/>
        <v>0</v>
      </c>
      <c r="U29" s="34"/>
      <c r="V29" s="35"/>
      <c r="W29" s="58"/>
      <c r="X29" s="76"/>
      <c r="Y29" s="76"/>
      <c r="Z29" s="76"/>
      <c r="AA29" s="76"/>
      <c r="AB29" s="76"/>
      <c r="AC29" s="76"/>
      <c r="AD29" s="76">
        <v>2</v>
      </c>
      <c r="AE29" s="76"/>
      <c r="AF29" s="76"/>
      <c r="AG29" s="76"/>
      <c r="AH29" s="76"/>
      <c r="AI29" s="76">
        <v>5</v>
      </c>
      <c r="AJ29" s="76">
        <v>2</v>
      </c>
      <c r="AK29" s="76"/>
      <c r="AL29" s="76">
        <v>3</v>
      </c>
      <c r="AM29" s="76"/>
      <c r="AN29" s="76"/>
      <c r="AO29" s="76">
        <v>3</v>
      </c>
      <c r="AP29" s="76"/>
      <c r="AQ29" s="76"/>
      <c r="AR29" s="76"/>
    </row>
    <row r="30" spans="1:44" s="3" customFormat="1">
      <c r="A30" s="109">
        <v>25</v>
      </c>
      <c r="B30" s="76" t="s">
        <v>24</v>
      </c>
      <c r="C30" s="79" t="s">
        <v>84</v>
      </c>
      <c r="D30" s="78">
        <v>7</v>
      </c>
      <c r="E30" s="71">
        <v>485</v>
      </c>
      <c r="F30" s="71">
        <v>50</v>
      </c>
      <c r="G30" s="71">
        <v>280</v>
      </c>
      <c r="H30" s="110">
        <f t="shared" si="1"/>
        <v>1</v>
      </c>
      <c r="I30" s="111"/>
      <c r="J30" s="112">
        <v>8085</v>
      </c>
      <c r="K30" s="113"/>
      <c r="L30" s="114">
        <f t="shared" si="0"/>
        <v>8085</v>
      </c>
      <c r="M30" s="19">
        <v>0.22</v>
      </c>
      <c r="N30" s="8">
        <f t="shared" si="16"/>
        <v>1778.7</v>
      </c>
      <c r="O30" s="8">
        <f t="shared" si="17"/>
        <v>9863.7000000000007</v>
      </c>
      <c r="P30" s="9">
        <f t="shared" si="18"/>
        <v>8085</v>
      </c>
      <c r="Q30" s="9">
        <f t="shared" si="19"/>
        <v>9863.7000000000007</v>
      </c>
      <c r="R30" s="10">
        <f t="shared" si="20"/>
        <v>0</v>
      </c>
      <c r="S30" s="11">
        <f t="shared" si="21"/>
        <v>8085</v>
      </c>
      <c r="T30" s="9">
        <f t="shared" si="22"/>
        <v>0</v>
      </c>
      <c r="U30" s="34"/>
      <c r="V30" s="35"/>
      <c r="W30" s="58"/>
      <c r="X30" s="76"/>
      <c r="Y30" s="76"/>
      <c r="Z30" s="76"/>
      <c r="AA30" s="76"/>
      <c r="AB30" s="76"/>
      <c r="AC30" s="76"/>
      <c r="AD30" s="76"/>
      <c r="AE30" s="76">
        <v>1</v>
      </c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</row>
    <row r="31" spans="1:44" s="57" customFormat="1">
      <c r="A31" s="151">
        <v>26</v>
      </c>
      <c r="B31" s="152" t="s">
        <v>25</v>
      </c>
      <c r="C31" s="153" t="s">
        <v>74</v>
      </c>
      <c r="D31" s="154">
        <v>16</v>
      </c>
      <c r="E31" s="155">
        <v>94</v>
      </c>
      <c r="F31" s="155">
        <v>50</v>
      </c>
      <c r="G31" s="156">
        <v>200</v>
      </c>
      <c r="H31" s="157">
        <f t="shared" si="1"/>
        <v>45</v>
      </c>
      <c r="I31" s="158"/>
      <c r="J31" s="159">
        <v>355</v>
      </c>
      <c r="K31" s="160"/>
      <c r="L31" s="159">
        <f t="shared" si="0"/>
        <v>15975</v>
      </c>
      <c r="M31" s="161">
        <v>1.22</v>
      </c>
      <c r="N31" s="162">
        <f t="shared" si="16"/>
        <v>19489.5</v>
      </c>
      <c r="O31" s="162">
        <f t="shared" si="17"/>
        <v>35464.5</v>
      </c>
      <c r="P31" s="163">
        <f t="shared" si="18"/>
        <v>718875</v>
      </c>
      <c r="Q31" s="163">
        <f t="shared" si="19"/>
        <v>1595902.5</v>
      </c>
      <c r="R31" s="164">
        <f t="shared" si="20"/>
        <v>0</v>
      </c>
      <c r="S31" s="165">
        <f t="shared" si="21"/>
        <v>15975</v>
      </c>
      <c r="T31" s="163">
        <f t="shared" si="22"/>
        <v>0</v>
      </c>
      <c r="U31" s="166"/>
      <c r="V31" s="167"/>
      <c r="W31" s="168"/>
      <c r="X31" s="152"/>
      <c r="Y31" s="152"/>
      <c r="Z31" s="152"/>
      <c r="AA31" s="152"/>
      <c r="AB31" s="152"/>
      <c r="AC31" s="152"/>
      <c r="AD31" s="152"/>
      <c r="AE31" s="152"/>
      <c r="AF31" s="152">
        <v>18</v>
      </c>
      <c r="AG31" s="152">
        <v>27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</row>
    <row r="32" spans="1:44" s="57" customFormat="1">
      <c r="A32" s="109">
        <v>27</v>
      </c>
      <c r="B32" s="84" t="s">
        <v>26</v>
      </c>
      <c r="C32" s="85" t="s">
        <v>75</v>
      </c>
      <c r="D32" s="86">
        <v>17</v>
      </c>
      <c r="E32" s="87">
        <v>94</v>
      </c>
      <c r="F32" s="87">
        <v>45</v>
      </c>
      <c r="G32" s="90">
        <v>190</v>
      </c>
      <c r="H32" s="110">
        <f t="shared" si="1"/>
        <v>4</v>
      </c>
      <c r="I32" s="111"/>
      <c r="J32" s="114">
        <v>1584</v>
      </c>
      <c r="K32" s="113"/>
      <c r="L32" s="114">
        <f t="shared" si="0"/>
        <v>6336</v>
      </c>
      <c r="M32" s="181">
        <v>0.22</v>
      </c>
      <c r="N32" s="182">
        <f t="shared" si="16"/>
        <v>1393.92</v>
      </c>
      <c r="O32" s="182">
        <f t="shared" si="17"/>
        <v>7729.92</v>
      </c>
      <c r="P32" s="183">
        <f t="shared" si="18"/>
        <v>25344</v>
      </c>
      <c r="Q32" s="183">
        <f t="shared" si="19"/>
        <v>30919.68</v>
      </c>
      <c r="R32" s="184">
        <f t="shared" si="20"/>
        <v>0</v>
      </c>
      <c r="S32" s="185">
        <f t="shared" si="21"/>
        <v>6336</v>
      </c>
      <c r="T32" s="183">
        <f t="shared" si="22"/>
        <v>0</v>
      </c>
      <c r="U32" s="186"/>
      <c r="V32" s="187"/>
      <c r="W32" s="188"/>
      <c r="X32" s="84"/>
      <c r="Y32" s="84"/>
      <c r="Z32" s="84"/>
      <c r="AA32" s="84"/>
      <c r="AB32" s="84"/>
      <c r="AC32" s="84"/>
      <c r="AD32" s="84"/>
      <c r="AE32" s="84"/>
      <c r="AF32" s="84"/>
      <c r="AG32" s="84">
        <v>4</v>
      </c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</row>
    <row r="33" spans="1:44" s="57" customFormat="1">
      <c r="A33" s="169"/>
      <c r="B33" s="170"/>
      <c r="C33" s="171"/>
      <c r="D33" s="172"/>
      <c r="E33" s="173"/>
      <c r="F33" s="173"/>
      <c r="G33" s="174"/>
      <c r="H33" s="175"/>
      <c r="I33" s="37"/>
      <c r="J33" s="176"/>
      <c r="K33" s="177"/>
      <c r="L33" s="176"/>
      <c r="N33" s="178"/>
      <c r="O33" s="178"/>
      <c r="P33" s="93"/>
      <c r="Q33" s="93"/>
      <c r="R33" s="179"/>
      <c r="S33" s="180"/>
      <c r="T33" s="93"/>
      <c r="U33" s="36"/>
      <c r="V33" s="37"/>
      <c r="W33" s="93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</row>
    <row r="34" spans="1:44" s="96" customFormat="1" ht="10.5" customHeight="1">
      <c r="A34" s="207">
        <v>1</v>
      </c>
      <c r="B34" s="207"/>
      <c r="C34" s="208">
        <v>2</v>
      </c>
      <c r="D34" s="209">
        <v>3</v>
      </c>
      <c r="E34" s="207">
        <v>4</v>
      </c>
      <c r="F34" s="207">
        <v>5</v>
      </c>
      <c r="G34" s="210">
        <v>6</v>
      </c>
      <c r="H34" s="105">
        <v>7</v>
      </c>
      <c r="I34" s="104"/>
      <c r="J34" s="104">
        <v>8</v>
      </c>
      <c r="K34" s="104"/>
      <c r="L34" s="104">
        <v>9</v>
      </c>
      <c r="M34" s="211">
        <v>10</v>
      </c>
      <c r="N34" s="212"/>
      <c r="O34" s="212">
        <v>11</v>
      </c>
      <c r="P34" s="212"/>
      <c r="Q34" s="212">
        <v>12</v>
      </c>
      <c r="R34" s="213">
        <v>13</v>
      </c>
      <c r="S34" s="212"/>
      <c r="T34" s="212">
        <v>14</v>
      </c>
      <c r="U34" s="212"/>
      <c r="V34" s="212">
        <v>15</v>
      </c>
      <c r="W34" s="214">
        <v>16</v>
      </c>
      <c r="X34" s="104">
        <v>10</v>
      </c>
      <c r="Y34" s="104">
        <v>11</v>
      </c>
      <c r="Z34" s="104">
        <v>12</v>
      </c>
      <c r="AA34" s="104">
        <v>13</v>
      </c>
      <c r="AB34" s="105">
        <v>14</v>
      </c>
      <c r="AC34" s="104">
        <v>15</v>
      </c>
      <c r="AD34" s="104">
        <v>16</v>
      </c>
      <c r="AE34" s="104">
        <v>17</v>
      </c>
      <c r="AF34" s="105">
        <v>18</v>
      </c>
      <c r="AG34" s="104">
        <v>19</v>
      </c>
      <c r="AH34" s="104">
        <v>20</v>
      </c>
      <c r="AI34" s="105">
        <v>21</v>
      </c>
      <c r="AJ34" s="104">
        <v>22</v>
      </c>
      <c r="AK34" s="104">
        <v>23</v>
      </c>
      <c r="AL34" s="105">
        <v>24</v>
      </c>
      <c r="AM34" s="104">
        <v>25</v>
      </c>
      <c r="AN34" s="104">
        <v>26</v>
      </c>
      <c r="AO34" s="105">
        <v>27</v>
      </c>
      <c r="AP34" s="104">
        <v>28</v>
      </c>
      <c r="AQ34" s="104">
        <v>29</v>
      </c>
      <c r="AR34" s="105">
        <v>30</v>
      </c>
    </row>
    <row r="35" spans="1:44" s="3" customFormat="1">
      <c r="A35" s="189">
        <v>28</v>
      </c>
      <c r="B35" s="190" t="s">
        <v>27</v>
      </c>
      <c r="C35" s="191" t="s">
        <v>76</v>
      </c>
      <c r="D35" s="192">
        <v>19</v>
      </c>
      <c r="E35" s="193">
        <v>140</v>
      </c>
      <c r="F35" s="193">
        <v>80</v>
      </c>
      <c r="G35" s="194">
        <v>73.5</v>
      </c>
      <c r="H35" s="195">
        <f t="shared" si="1"/>
        <v>1</v>
      </c>
      <c r="I35" s="196"/>
      <c r="J35" s="197">
        <v>640</v>
      </c>
      <c r="K35" s="198"/>
      <c r="L35" s="197">
        <f t="shared" si="0"/>
        <v>640</v>
      </c>
      <c r="M35" s="199">
        <v>0.22</v>
      </c>
      <c r="N35" s="200">
        <f t="shared" si="16"/>
        <v>140.80000000000001</v>
      </c>
      <c r="O35" s="200">
        <f t="shared" si="17"/>
        <v>780.8</v>
      </c>
      <c r="P35" s="201">
        <f t="shared" si="18"/>
        <v>640</v>
      </c>
      <c r="Q35" s="201">
        <f t="shared" si="19"/>
        <v>780.8</v>
      </c>
      <c r="R35" s="202">
        <f t="shared" si="20"/>
        <v>0</v>
      </c>
      <c r="S35" s="203">
        <f t="shared" si="21"/>
        <v>640</v>
      </c>
      <c r="T35" s="201">
        <f t="shared" si="22"/>
        <v>0</v>
      </c>
      <c r="U35" s="204"/>
      <c r="V35" s="205"/>
      <c r="W35" s="206"/>
      <c r="X35" s="190"/>
      <c r="Y35" s="190"/>
      <c r="Z35" s="190"/>
      <c r="AA35" s="190"/>
      <c r="AB35" s="190"/>
      <c r="AC35" s="190"/>
      <c r="AD35" s="190"/>
      <c r="AE35" s="190"/>
      <c r="AF35" s="190"/>
      <c r="AG35" s="190">
        <v>1</v>
      </c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</row>
    <row r="36" spans="1:44" s="3" customFormat="1">
      <c r="A36" s="109">
        <v>29</v>
      </c>
      <c r="B36" s="76"/>
      <c r="C36" s="79" t="s">
        <v>76</v>
      </c>
      <c r="D36" s="78">
        <v>19</v>
      </c>
      <c r="E36" s="71">
        <v>160</v>
      </c>
      <c r="F36" s="71">
        <v>60</v>
      </c>
      <c r="G36" s="80">
        <v>73.5</v>
      </c>
      <c r="H36" s="110">
        <f t="shared" si="1"/>
        <v>1</v>
      </c>
      <c r="I36" s="111"/>
      <c r="J36" s="114">
        <v>646</v>
      </c>
      <c r="K36" s="113"/>
      <c r="L36" s="114">
        <f t="shared" si="0"/>
        <v>646</v>
      </c>
      <c r="M36" s="19"/>
      <c r="N36" s="8"/>
      <c r="O36" s="8"/>
      <c r="P36" s="9">
        <f t="shared" si="18"/>
        <v>646</v>
      </c>
      <c r="Q36" s="9"/>
      <c r="R36" s="10">
        <f t="shared" si="20"/>
        <v>0</v>
      </c>
      <c r="S36" s="11">
        <f t="shared" si="21"/>
        <v>646</v>
      </c>
      <c r="T36" s="9">
        <f t="shared" si="22"/>
        <v>0</v>
      </c>
      <c r="U36" s="34"/>
      <c r="V36" s="35"/>
      <c r="W36" s="58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>
        <v>1</v>
      </c>
      <c r="AI36" s="76"/>
      <c r="AJ36" s="76"/>
      <c r="AK36" s="76"/>
      <c r="AL36" s="76"/>
      <c r="AM36" s="76"/>
      <c r="AN36" s="76"/>
      <c r="AO36" s="76"/>
      <c r="AP36" s="76"/>
      <c r="AQ36" s="76"/>
      <c r="AR36" s="76"/>
    </row>
    <row r="37" spans="1:44" s="3" customFormat="1">
      <c r="A37" s="109">
        <v>30</v>
      </c>
      <c r="B37" s="76" t="s">
        <v>29</v>
      </c>
      <c r="C37" s="79" t="s">
        <v>77</v>
      </c>
      <c r="D37" s="78">
        <v>3</v>
      </c>
      <c r="E37" s="71">
        <v>42</v>
      </c>
      <c r="F37" s="71">
        <v>57</v>
      </c>
      <c r="G37" s="71">
        <v>61</v>
      </c>
      <c r="H37" s="110">
        <f t="shared" si="1"/>
        <v>5</v>
      </c>
      <c r="I37" s="111"/>
      <c r="J37" s="114">
        <v>450</v>
      </c>
      <c r="K37" s="113"/>
      <c r="L37" s="114">
        <f t="shared" si="0"/>
        <v>2250</v>
      </c>
      <c r="M37" s="19">
        <v>0.22</v>
      </c>
      <c r="N37" s="8">
        <f>L37*M37</f>
        <v>495</v>
      </c>
      <c r="O37" s="8">
        <f>L37+N37</f>
        <v>2745</v>
      </c>
      <c r="P37" s="9">
        <f t="shared" si="18"/>
        <v>11250</v>
      </c>
      <c r="Q37" s="9">
        <f>H37*O37</f>
        <v>13725</v>
      </c>
      <c r="R37" s="10">
        <f t="shared" si="20"/>
        <v>0</v>
      </c>
      <c r="S37" s="11">
        <f t="shared" si="21"/>
        <v>2250</v>
      </c>
      <c r="T37" s="9">
        <f t="shared" si="22"/>
        <v>0</v>
      </c>
      <c r="U37" s="34"/>
      <c r="V37" s="35"/>
      <c r="W37" s="58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>
        <v>1</v>
      </c>
      <c r="AI37" s="76"/>
      <c r="AJ37" s="76"/>
      <c r="AK37" s="76"/>
      <c r="AL37" s="76">
        <v>3</v>
      </c>
      <c r="AM37" s="76"/>
      <c r="AN37" s="76"/>
      <c r="AO37" s="76"/>
      <c r="AP37" s="76">
        <v>1</v>
      </c>
      <c r="AQ37" s="76"/>
      <c r="AR37" s="76"/>
    </row>
    <row r="38" spans="1:44" s="3" customFormat="1">
      <c r="A38" s="109">
        <v>31</v>
      </c>
      <c r="B38" s="76" t="s">
        <v>30</v>
      </c>
      <c r="C38" s="77" t="s">
        <v>78</v>
      </c>
      <c r="D38" s="78">
        <v>6</v>
      </c>
      <c r="E38" s="71">
        <v>60</v>
      </c>
      <c r="F38" s="71">
        <v>44</v>
      </c>
      <c r="G38" s="71">
        <v>113</v>
      </c>
      <c r="H38" s="110">
        <f t="shared" si="1"/>
        <v>1</v>
      </c>
      <c r="I38" s="111"/>
      <c r="J38" s="114">
        <v>554</v>
      </c>
      <c r="K38" s="113"/>
      <c r="L38" s="114">
        <f t="shared" si="0"/>
        <v>554</v>
      </c>
      <c r="M38" s="19">
        <v>0.22</v>
      </c>
      <c r="N38" s="8">
        <f>L38*M38</f>
        <v>121.88</v>
      </c>
      <c r="O38" s="8">
        <f>L38+N38</f>
        <v>675.88</v>
      </c>
      <c r="P38" s="9">
        <f t="shared" si="18"/>
        <v>554</v>
      </c>
      <c r="Q38" s="9">
        <f>H38*O38</f>
        <v>675.88</v>
      </c>
      <c r="R38" s="10">
        <f t="shared" si="20"/>
        <v>0</v>
      </c>
      <c r="S38" s="11">
        <f t="shared" si="21"/>
        <v>554</v>
      </c>
      <c r="T38" s="9">
        <f t="shared" si="22"/>
        <v>0</v>
      </c>
      <c r="U38" s="34"/>
      <c r="V38" s="35"/>
      <c r="W38" s="58"/>
      <c r="X38" s="150"/>
      <c r="Y38" s="76"/>
      <c r="Z38" s="76"/>
      <c r="AA38" s="76"/>
      <c r="AB38" s="76"/>
      <c r="AC38" s="76"/>
      <c r="AD38" s="76"/>
      <c r="AE38" s="76"/>
      <c r="AF38" s="76"/>
      <c r="AG38" s="76"/>
      <c r="AH38" s="76">
        <v>1</v>
      </c>
      <c r="AI38" s="76"/>
      <c r="AJ38" s="76"/>
      <c r="AK38" s="76"/>
      <c r="AL38" s="76"/>
      <c r="AM38" s="76"/>
      <c r="AN38" s="76"/>
      <c r="AO38" s="76"/>
      <c r="AP38" s="76"/>
      <c r="AQ38" s="76"/>
      <c r="AR38" s="76"/>
    </row>
    <row r="39" spans="1:44" s="3" customFormat="1">
      <c r="A39" s="109">
        <v>32</v>
      </c>
      <c r="B39" s="76" t="s">
        <v>31</v>
      </c>
      <c r="C39" s="77" t="s">
        <v>79</v>
      </c>
      <c r="D39" s="78">
        <v>7</v>
      </c>
      <c r="E39" s="71">
        <v>180</v>
      </c>
      <c r="F39" s="71">
        <v>70</v>
      </c>
      <c r="G39" s="71">
        <v>280</v>
      </c>
      <c r="H39" s="110">
        <f t="shared" si="1"/>
        <v>1</v>
      </c>
      <c r="I39" s="111"/>
      <c r="J39" s="114">
        <v>2984</v>
      </c>
      <c r="K39" s="113"/>
      <c r="L39" s="114">
        <f t="shared" si="0"/>
        <v>2984</v>
      </c>
      <c r="M39" s="19">
        <v>0.22</v>
      </c>
      <c r="N39" s="8">
        <f>L39*M39</f>
        <v>656.48</v>
      </c>
      <c r="O39" s="8">
        <f>L39+N39</f>
        <v>3640.48</v>
      </c>
      <c r="P39" s="9">
        <f t="shared" si="18"/>
        <v>2984</v>
      </c>
      <c r="Q39" s="9">
        <f>H39*O39</f>
        <v>3640.48</v>
      </c>
      <c r="R39" s="10">
        <f t="shared" si="20"/>
        <v>0</v>
      </c>
      <c r="S39" s="11">
        <f t="shared" si="21"/>
        <v>2984</v>
      </c>
      <c r="T39" s="9">
        <f t="shared" si="22"/>
        <v>0</v>
      </c>
      <c r="U39" s="34"/>
      <c r="V39" s="35"/>
      <c r="W39" s="58"/>
      <c r="X39" s="150"/>
      <c r="Y39" s="76"/>
      <c r="Z39" s="76"/>
      <c r="AA39" s="76"/>
      <c r="AB39" s="76"/>
      <c r="AC39" s="76"/>
      <c r="AD39" s="76"/>
      <c r="AE39" s="76"/>
      <c r="AF39" s="76"/>
      <c r="AG39" s="76"/>
      <c r="AH39" s="76">
        <v>1</v>
      </c>
      <c r="AI39" s="76"/>
      <c r="AJ39" s="76"/>
      <c r="AK39" s="76"/>
      <c r="AL39" s="76"/>
      <c r="AM39" s="76"/>
      <c r="AN39" s="76"/>
      <c r="AO39" s="76"/>
      <c r="AP39" s="76"/>
      <c r="AQ39" s="76"/>
      <c r="AR39" s="76"/>
    </row>
    <row r="40" spans="1:44" s="3" customFormat="1">
      <c r="A40" s="109">
        <v>33</v>
      </c>
      <c r="B40" s="76" t="s">
        <v>32</v>
      </c>
      <c r="C40" s="77" t="s">
        <v>65</v>
      </c>
      <c r="D40" s="78">
        <v>14</v>
      </c>
      <c r="E40" s="71">
        <v>160</v>
      </c>
      <c r="F40" s="71"/>
      <c r="G40" s="80">
        <v>40</v>
      </c>
      <c r="H40" s="110">
        <f t="shared" si="1"/>
        <v>6</v>
      </c>
      <c r="I40" s="111"/>
      <c r="J40" s="114">
        <v>227</v>
      </c>
      <c r="K40" s="113"/>
      <c r="L40" s="114">
        <f t="shared" si="0"/>
        <v>1362</v>
      </c>
      <c r="M40" s="19">
        <v>0.22</v>
      </c>
      <c r="N40" s="8">
        <f>L40*M40</f>
        <v>299.64</v>
      </c>
      <c r="O40" s="8">
        <f>L40+N40</f>
        <v>1661.6399999999999</v>
      </c>
      <c r="P40" s="9">
        <f t="shared" si="18"/>
        <v>8172</v>
      </c>
      <c r="Q40" s="9">
        <f>H40*O40</f>
        <v>9969.84</v>
      </c>
      <c r="R40" s="10">
        <f t="shared" si="20"/>
        <v>0</v>
      </c>
      <c r="S40" s="11">
        <f t="shared" si="21"/>
        <v>1362</v>
      </c>
      <c r="T40" s="9">
        <f t="shared" si="22"/>
        <v>0</v>
      </c>
      <c r="U40" s="34"/>
      <c r="V40" s="35"/>
      <c r="W40" s="58"/>
      <c r="X40" s="150"/>
      <c r="Y40" s="76">
        <v>1</v>
      </c>
      <c r="Z40" s="76"/>
      <c r="AA40" s="76"/>
      <c r="AB40" s="76"/>
      <c r="AC40" s="76"/>
      <c r="AD40" s="76"/>
      <c r="AE40" s="76"/>
      <c r="AF40" s="76"/>
      <c r="AG40" s="76"/>
      <c r="AH40" s="76"/>
      <c r="AI40" s="76">
        <v>1</v>
      </c>
      <c r="AJ40" s="76"/>
      <c r="AK40" s="76"/>
      <c r="AL40" s="76"/>
      <c r="AM40" s="76"/>
      <c r="AN40" s="76">
        <v>2</v>
      </c>
      <c r="AO40" s="76">
        <v>1</v>
      </c>
      <c r="AP40" s="76"/>
      <c r="AQ40" s="76">
        <v>1</v>
      </c>
      <c r="AR40" s="76"/>
    </row>
    <row r="41" spans="1:44" s="3" customFormat="1" ht="25.5">
      <c r="A41" s="109">
        <v>34</v>
      </c>
      <c r="B41" s="76" t="s">
        <v>33</v>
      </c>
      <c r="C41" s="77" t="s">
        <v>64</v>
      </c>
      <c r="D41" s="78">
        <v>2</v>
      </c>
      <c r="E41" s="71">
        <v>160</v>
      </c>
      <c r="F41" s="71">
        <v>120</v>
      </c>
      <c r="G41" s="71">
        <v>73.5</v>
      </c>
      <c r="H41" s="110">
        <f t="shared" si="1"/>
        <v>2</v>
      </c>
      <c r="I41" s="111"/>
      <c r="J41" s="114">
        <v>790</v>
      </c>
      <c r="K41" s="113"/>
      <c r="L41" s="114">
        <f t="shared" si="0"/>
        <v>1580</v>
      </c>
      <c r="M41" s="31"/>
      <c r="N41" s="32"/>
      <c r="O41" s="32"/>
      <c r="P41" s="5">
        <f t="shared" si="18"/>
        <v>3160</v>
      </c>
      <c r="Q41" s="5"/>
      <c r="R41" s="5">
        <f t="shared" si="20"/>
        <v>0</v>
      </c>
      <c r="S41" s="5">
        <f t="shared" si="21"/>
        <v>1580</v>
      </c>
      <c r="T41" s="6">
        <f t="shared" si="22"/>
        <v>0</v>
      </c>
      <c r="U41" s="34"/>
      <c r="V41" s="35"/>
      <c r="W41" s="58"/>
      <c r="X41" s="150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>
        <v>1</v>
      </c>
      <c r="AK41" s="76"/>
      <c r="AL41" s="76"/>
      <c r="AM41" s="76"/>
      <c r="AN41" s="76"/>
      <c r="AO41" s="76">
        <v>1</v>
      </c>
      <c r="AP41" s="76"/>
      <c r="AQ41" s="76"/>
      <c r="AR41" s="76"/>
    </row>
    <row r="42" spans="1:44" s="3" customFormat="1">
      <c r="A42" s="109">
        <v>35</v>
      </c>
      <c r="B42" s="76" t="s">
        <v>34</v>
      </c>
      <c r="C42" s="77" t="s">
        <v>85</v>
      </c>
      <c r="D42" s="78">
        <v>18</v>
      </c>
      <c r="E42" s="71">
        <v>160</v>
      </c>
      <c r="F42" s="71">
        <v>30</v>
      </c>
      <c r="G42" s="71">
        <v>109</v>
      </c>
      <c r="H42" s="110">
        <f t="shared" si="1"/>
        <v>2</v>
      </c>
      <c r="I42" s="111"/>
      <c r="J42" s="114">
        <v>477</v>
      </c>
      <c r="K42" s="113"/>
      <c r="L42" s="114">
        <f t="shared" si="0"/>
        <v>954</v>
      </c>
      <c r="M42" s="31"/>
      <c r="N42" s="32"/>
      <c r="O42" s="32"/>
      <c r="P42" s="5">
        <f t="shared" si="18"/>
        <v>1908</v>
      </c>
      <c r="Q42" s="5"/>
      <c r="R42" s="5">
        <f t="shared" si="20"/>
        <v>0</v>
      </c>
      <c r="S42" s="5">
        <f t="shared" si="21"/>
        <v>954</v>
      </c>
      <c r="T42" s="6">
        <f t="shared" si="22"/>
        <v>0</v>
      </c>
      <c r="U42" s="34"/>
      <c r="V42" s="35"/>
      <c r="W42" s="58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>
        <v>1</v>
      </c>
      <c r="AK42" s="76"/>
      <c r="AL42" s="76">
        <v>1</v>
      </c>
      <c r="AM42" s="76"/>
      <c r="AN42" s="76"/>
      <c r="AO42" s="76"/>
      <c r="AP42" s="76"/>
      <c r="AQ42" s="76"/>
      <c r="AR42" s="76"/>
    </row>
    <row r="43" spans="1:44" s="3" customFormat="1">
      <c r="A43" s="109">
        <v>36</v>
      </c>
      <c r="B43" s="76" t="s">
        <v>12</v>
      </c>
      <c r="C43" s="77" t="s">
        <v>76</v>
      </c>
      <c r="D43" s="78">
        <v>19</v>
      </c>
      <c r="E43" s="71">
        <v>160</v>
      </c>
      <c r="F43" s="71">
        <v>80</v>
      </c>
      <c r="G43" s="71">
        <v>73.5</v>
      </c>
      <c r="H43" s="110">
        <f t="shared" si="1"/>
        <v>4</v>
      </c>
      <c r="I43" s="111"/>
      <c r="J43" s="114">
        <v>670</v>
      </c>
      <c r="K43" s="113"/>
      <c r="L43" s="114">
        <f t="shared" si="0"/>
        <v>2680</v>
      </c>
      <c r="M43" s="31"/>
      <c r="N43" s="32"/>
      <c r="O43" s="32"/>
      <c r="P43" s="5">
        <f t="shared" si="18"/>
        <v>10720</v>
      </c>
      <c r="Q43" s="5"/>
      <c r="R43" s="5">
        <f t="shared" si="20"/>
        <v>0</v>
      </c>
      <c r="S43" s="5">
        <f t="shared" si="21"/>
        <v>2680</v>
      </c>
      <c r="T43" s="6">
        <f t="shared" si="22"/>
        <v>0</v>
      </c>
      <c r="U43" s="34"/>
      <c r="V43" s="35"/>
      <c r="W43" s="58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>
        <v>4</v>
      </c>
      <c r="AM43" s="76"/>
      <c r="AN43" s="76"/>
      <c r="AO43" s="76"/>
      <c r="AP43" s="76"/>
      <c r="AQ43" s="76"/>
      <c r="AR43" s="76"/>
    </row>
    <row r="44" spans="1:44" s="3" customFormat="1" ht="25.5">
      <c r="A44" s="109">
        <v>37</v>
      </c>
      <c r="B44" s="76" t="s">
        <v>35</v>
      </c>
      <c r="C44" s="79" t="s">
        <v>86</v>
      </c>
      <c r="D44" s="78">
        <v>7</v>
      </c>
      <c r="E44" s="71">
        <v>220</v>
      </c>
      <c r="F44" s="71">
        <v>70</v>
      </c>
      <c r="G44" s="71">
        <v>280</v>
      </c>
      <c r="H44" s="110">
        <f t="shared" si="1"/>
        <v>1</v>
      </c>
      <c r="I44" s="111"/>
      <c r="J44" s="114">
        <v>3666</v>
      </c>
      <c r="K44" s="113"/>
      <c r="L44" s="114">
        <f t="shared" si="0"/>
        <v>3666</v>
      </c>
      <c r="M44" s="19">
        <v>0.22</v>
      </c>
      <c r="N44" s="8">
        <f t="shared" ref="N44:N49" si="23">L44*M44</f>
        <v>806.52</v>
      </c>
      <c r="O44" s="8">
        <f t="shared" ref="O44:O49" si="24">L44+N44</f>
        <v>4472.5200000000004</v>
      </c>
      <c r="P44" s="9">
        <f t="shared" ref="P44:P67" si="25">H44*L44</f>
        <v>3666</v>
      </c>
      <c r="Q44" s="9">
        <f t="shared" ref="Q44:Q49" si="26">H44*O44</f>
        <v>4472.5200000000004</v>
      </c>
      <c r="R44" s="10">
        <f t="shared" ref="R44:R67" si="27">H44*I44</f>
        <v>0</v>
      </c>
      <c r="S44" s="11">
        <f t="shared" ref="S44:S67" si="28">H44*J44</f>
        <v>3666</v>
      </c>
      <c r="T44" s="9">
        <f t="shared" ref="T44:T67" si="29">I44*H44</f>
        <v>0</v>
      </c>
      <c r="U44" s="34"/>
      <c r="V44" s="35"/>
      <c r="W44" s="58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>
        <v>1</v>
      </c>
      <c r="AN44" s="76"/>
      <c r="AO44" s="76"/>
      <c r="AP44" s="76"/>
      <c r="AQ44" s="76"/>
      <c r="AR44" s="76"/>
    </row>
    <row r="45" spans="1:44" s="3" customFormat="1">
      <c r="A45" s="109">
        <v>38</v>
      </c>
      <c r="B45" s="76" t="s">
        <v>17</v>
      </c>
      <c r="C45" s="79" t="s">
        <v>85</v>
      </c>
      <c r="D45" s="78">
        <v>18</v>
      </c>
      <c r="E45" s="71">
        <v>140</v>
      </c>
      <c r="F45" s="71">
        <v>30</v>
      </c>
      <c r="G45" s="71">
        <v>109</v>
      </c>
      <c r="H45" s="110">
        <f t="shared" si="1"/>
        <v>1</v>
      </c>
      <c r="I45" s="111"/>
      <c r="J45" s="114">
        <v>431</v>
      </c>
      <c r="K45" s="113"/>
      <c r="L45" s="114">
        <f t="shared" si="0"/>
        <v>431</v>
      </c>
      <c r="M45" s="19">
        <v>0.22</v>
      </c>
      <c r="N45" s="8">
        <f t="shared" si="23"/>
        <v>94.820000000000007</v>
      </c>
      <c r="O45" s="8">
        <f t="shared" si="24"/>
        <v>525.82000000000005</v>
      </c>
      <c r="P45" s="9">
        <f t="shared" si="25"/>
        <v>431</v>
      </c>
      <c r="Q45" s="9">
        <f t="shared" si="26"/>
        <v>525.82000000000005</v>
      </c>
      <c r="R45" s="10">
        <f t="shared" si="27"/>
        <v>0</v>
      </c>
      <c r="S45" s="11">
        <f t="shared" si="28"/>
        <v>431</v>
      </c>
      <c r="T45" s="9">
        <f t="shared" si="29"/>
        <v>0</v>
      </c>
      <c r="U45" s="34"/>
      <c r="V45" s="35"/>
      <c r="W45" s="58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>
        <v>1</v>
      </c>
      <c r="AO45" s="76"/>
      <c r="AP45" s="76"/>
      <c r="AQ45" s="76"/>
      <c r="AR45" s="76"/>
    </row>
    <row r="46" spans="1:44" s="3" customFormat="1" ht="25.5">
      <c r="A46" s="109">
        <v>39</v>
      </c>
      <c r="B46" s="76" t="s">
        <v>36</v>
      </c>
      <c r="C46" s="79" t="s">
        <v>87</v>
      </c>
      <c r="D46" s="78">
        <v>6</v>
      </c>
      <c r="E46" s="71">
        <v>120</v>
      </c>
      <c r="F46" s="71">
        <v>44</v>
      </c>
      <c r="G46" s="80">
        <v>113</v>
      </c>
      <c r="H46" s="110">
        <f t="shared" si="1"/>
        <v>2</v>
      </c>
      <c r="I46" s="111"/>
      <c r="J46" s="114">
        <v>789</v>
      </c>
      <c r="K46" s="113"/>
      <c r="L46" s="114">
        <f t="shared" si="0"/>
        <v>1578</v>
      </c>
      <c r="M46" s="19">
        <v>0.22</v>
      </c>
      <c r="N46" s="8">
        <f t="shared" si="23"/>
        <v>347.16</v>
      </c>
      <c r="O46" s="8">
        <f t="shared" si="24"/>
        <v>1925.16</v>
      </c>
      <c r="P46" s="9">
        <f t="shared" si="25"/>
        <v>3156</v>
      </c>
      <c r="Q46" s="9">
        <f t="shared" si="26"/>
        <v>3850.32</v>
      </c>
      <c r="R46" s="10">
        <f t="shared" si="27"/>
        <v>0</v>
      </c>
      <c r="S46" s="11">
        <f t="shared" si="28"/>
        <v>1578</v>
      </c>
      <c r="T46" s="9">
        <f t="shared" si="29"/>
        <v>0</v>
      </c>
      <c r="U46" s="34"/>
      <c r="V46" s="35"/>
      <c r="W46" s="58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>
        <v>2</v>
      </c>
      <c r="AO46" s="76"/>
      <c r="AP46" s="76"/>
      <c r="AQ46" s="76"/>
      <c r="AR46" s="76"/>
    </row>
    <row r="47" spans="1:44" s="3" customFormat="1" ht="25.5">
      <c r="A47" s="109">
        <v>40</v>
      </c>
      <c r="B47" s="81" t="s">
        <v>37</v>
      </c>
      <c r="C47" s="79" t="s">
        <v>88</v>
      </c>
      <c r="D47" s="78">
        <v>20</v>
      </c>
      <c r="E47" s="71">
        <v>80</v>
      </c>
      <c r="F47" s="71">
        <v>4</v>
      </c>
      <c r="G47" s="80">
        <v>140</v>
      </c>
      <c r="H47" s="110">
        <f t="shared" si="1"/>
        <v>1</v>
      </c>
      <c r="I47" s="111"/>
      <c r="J47" s="114">
        <v>633</v>
      </c>
      <c r="K47" s="113"/>
      <c r="L47" s="114">
        <f t="shared" si="0"/>
        <v>633</v>
      </c>
      <c r="M47" s="19">
        <v>0.22</v>
      </c>
      <c r="N47" s="8">
        <f t="shared" si="23"/>
        <v>139.26</v>
      </c>
      <c r="O47" s="8">
        <f t="shared" si="24"/>
        <v>772.26</v>
      </c>
      <c r="P47" s="9">
        <f t="shared" si="25"/>
        <v>633</v>
      </c>
      <c r="Q47" s="9">
        <f t="shared" si="26"/>
        <v>772.26</v>
      </c>
      <c r="R47" s="10">
        <f t="shared" si="27"/>
        <v>0</v>
      </c>
      <c r="S47" s="11">
        <f t="shared" si="28"/>
        <v>633</v>
      </c>
      <c r="T47" s="9">
        <f t="shared" si="29"/>
        <v>0</v>
      </c>
      <c r="U47" s="34"/>
      <c r="V47" s="35"/>
      <c r="W47" s="58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>
        <v>1</v>
      </c>
      <c r="AO47" s="76"/>
      <c r="AP47" s="76"/>
      <c r="AQ47" s="76"/>
      <c r="AR47" s="76"/>
    </row>
    <row r="48" spans="1:44" s="3" customFormat="1" ht="25.5">
      <c r="A48" s="109">
        <v>41</v>
      </c>
      <c r="B48" s="81" t="s">
        <v>38</v>
      </c>
      <c r="C48" s="79" t="s">
        <v>88</v>
      </c>
      <c r="D48" s="78">
        <v>20</v>
      </c>
      <c r="E48" s="71">
        <v>120</v>
      </c>
      <c r="F48" s="71">
        <v>4</v>
      </c>
      <c r="G48" s="76">
        <v>140</v>
      </c>
      <c r="H48" s="110">
        <f t="shared" si="1"/>
        <v>2</v>
      </c>
      <c r="I48" s="111"/>
      <c r="J48" s="114">
        <v>811</v>
      </c>
      <c r="K48" s="113"/>
      <c r="L48" s="114">
        <f t="shared" si="0"/>
        <v>1622</v>
      </c>
      <c r="M48" s="19">
        <v>0.22</v>
      </c>
      <c r="N48" s="8">
        <f t="shared" si="23"/>
        <v>356.84</v>
      </c>
      <c r="O48" s="8">
        <f t="shared" si="24"/>
        <v>1978.84</v>
      </c>
      <c r="P48" s="9">
        <f t="shared" si="25"/>
        <v>3244</v>
      </c>
      <c r="Q48" s="9">
        <f t="shared" si="26"/>
        <v>3957.68</v>
      </c>
      <c r="R48" s="10">
        <f t="shared" si="27"/>
        <v>0</v>
      </c>
      <c r="S48" s="11">
        <f t="shared" si="28"/>
        <v>1622</v>
      </c>
      <c r="T48" s="9">
        <f t="shared" si="29"/>
        <v>0</v>
      </c>
      <c r="U48" s="34"/>
      <c r="V48" s="35"/>
      <c r="W48" s="58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>
        <v>2</v>
      </c>
      <c r="AO48" s="76"/>
      <c r="AP48" s="76"/>
      <c r="AQ48" s="76"/>
      <c r="AR48" s="76"/>
    </row>
    <row r="49" spans="1:44">
      <c r="A49" s="109">
        <v>42</v>
      </c>
      <c r="B49" s="76" t="s">
        <v>36</v>
      </c>
      <c r="C49" s="79" t="s">
        <v>89</v>
      </c>
      <c r="D49" s="78">
        <v>7</v>
      </c>
      <c r="E49" s="71">
        <v>450</v>
      </c>
      <c r="F49" s="71">
        <v>70</v>
      </c>
      <c r="G49" s="80">
        <v>280</v>
      </c>
      <c r="H49" s="110">
        <f t="shared" si="1"/>
        <v>1</v>
      </c>
      <c r="I49" s="111"/>
      <c r="J49" s="114">
        <v>7841</v>
      </c>
      <c r="K49" s="113"/>
      <c r="L49" s="114">
        <f t="shared" si="0"/>
        <v>7841</v>
      </c>
      <c r="M49" s="19">
        <v>0.22</v>
      </c>
      <c r="N49" s="8">
        <f t="shared" si="23"/>
        <v>1725.02</v>
      </c>
      <c r="O49" s="8">
        <f t="shared" si="24"/>
        <v>9566.02</v>
      </c>
      <c r="P49" s="9">
        <f t="shared" si="25"/>
        <v>7841</v>
      </c>
      <c r="Q49" s="9">
        <f t="shared" si="26"/>
        <v>9566.02</v>
      </c>
      <c r="R49" s="10">
        <f t="shared" si="27"/>
        <v>0</v>
      </c>
      <c r="S49" s="11">
        <f t="shared" si="28"/>
        <v>7841</v>
      </c>
      <c r="T49" s="9">
        <f t="shared" si="29"/>
        <v>0</v>
      </c>
      <c r="U49" s="34"/>
      <c r="V49" s="35"/>
      <c r="W49" s="58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>
        <v>1</v>
      </c>
      <c r="AO49" s="76"/>
      <c r="AP49" s="76"/>
      <c r="AQ49" s="76"/>
      <c r="AR49" s="76"/>
    </row>
    <row r="50" spans="1:44" ht="25.5">
      <c r="A50" s="109">
        <v>43</v>
      </c>
      <c r="B50" s="76"/>
      <c r="C50" s="79" t="s">
        <v>90</v>
      </c>
      <c r="D50" s="78">
        <v>6</v>
      </c>
      <c r="E50" s="71">
        <v>60</v>
      </c>
      <c r="F50" s="71">
        <v>44</v>
      </c>
      <c r="G50" s="80">
        <v>184</v>
      </c>
      <c r="H50" s="110">
        <f t="shared" si="1"/>
        <v>2</v>
      </c>
      <c r="I50" s="111"/>
      <c r="J50" s="114">
        <v>708</v>
      </c>
      <c r="K50" s="113"/>
      <c r="L50" s="114">
        <f t="shared" si="0"/>
        <v>1416</v>
      </c>
      <c r="M50" s="19"/>
      <c r="N50" s="8"/>
      <c r="O50" s="8"/>
      <c r="P50" s="9">
        <f t="shared" si="25"/>
        <v>2832</v>
      </c>
      <c r="Q50" s="9"/>
      <c r="R50" s="10">
        <f t="shared" si="27"/>
        <v>0</v>
      </c>
      <c r="S50" s="11">
        <f t="shared" si="28"/>
        <v>1416</v>
      </c>
      <c r="T50" s="9">
        <f t="shared" si="29"/>
        <v>0</v>
      </c>
      <c r="U50" s="36"/>
      <c r="V50" s="37"/>
      <c r="W50" s="58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>
        <v>1</v>
      </c>
      <c r="AP50" s="76">
        <v>1</v>
      </c>
      <c r="AQ50" s="76"/>
      <c r="AR50" s="76"/>
    </row>
    <row r="51" spans="1:44">
      <c r="A51" s="109">
        <v>44</v>
      </c>
      <c r="B51" s="76"/>
      <c r="C51" s="79" t="s">
        <v>76</v>
      </c>
      <c r="D51" s="78">
        <v>19</v>
      </c>
      <c r="E51" s="71">
        <v>140</v>
      </c>
      <c r="F51" s="71">
        <v>60</v>
      </c>
      <c r="G51" s="80">
        <v>73.5</v>
      </c>
      <c r="H51" s="110">
        <f t="shared" si="1"/>
        <v>1</v>
      </c>
      <c r="I51" s="111"/>
      <c r="J51" s="114">
        <v>612</v>
      </c>
      <c r="K51" s="113"/>
      <c r="L51" s="114">
        <f t="shared" si="0"/>
        <v>612</v>
      </c>
      <c r="M51" s="19"/>
      <c r="N51" s="8"/>
      <c r="O51" s="8"/>
      <c r="P51" s="9">
        <f t="shared" si="25"/>
        <v>612</v>
      </c>
      <c r="Q51" s="9"/>
      <c r="R51" s="10">
        <f t="shared" si="27"/>
        <v>0</v>
      </c>
      <c r="S51" s="11">
        <f t="shared" si="28"/>
        <v>612</v>
      </c>
      <c r="T51" s="9">
        <f t="shared" si="29"/>
        <v>0</v>
      </c>
      <c r="U51" s="36"/>
      <c r="V51" s="37"/>
      <c r="W51" s="58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>
        <v>1</v>
      </c>
      <c r="AQ51" s="76"/>
      <c r="AR51" s="76"/>
    </row>
    <row r="52" spans="1:44">
      <c r="A52" s="109">
        <v>45</v>
      </c>
      <c r="B52" s="76"/>
      <c r="C52" s="79" t="s">
        <v>91</v>
      </c>
      <c r="D52" s="78">
        <v>6</v>
      </c>
      <c r="E52" s="71">
        <v>60</v>
      </c>
      <c r="F52" s="71">
        <v>44</v>
      </c>
      <c r="G52" s="80">
        <v>78</v>
      </c>
      <c r="H52" s="110">
        <f t="shared" si="1"/>
        <v>1</v>
      </c>
      <c r="I52" s="111"/>
      <c r="J52" s="114">
        <v>461</v>
      </c>
      <c r="K52" s="113"/>
      <c r="L52" s="114">
        <f t="shared" si="0"/>
        <v>461</v>
      </c>
      <c r="M52" s="19"/>
      <c r="N52" s="8"/>
      <c r="O52" s="8"/>
      <c r="P52" s="9">
        <f t="shared" si="25"/>
        <v>461</v>
      </c>
      <c r="Q52" s="9"/>
      <c r="R52" s="10">
        <f t="shared" si="27"/>
        <v>0</v>
      </c>
      <c r="S52" s="11">
        <f t="shared" si="28"/>
        <v>461</v>
      </c>
      <c r="T52" s="9">
        <f t="shared" si="29"/>
        <v>0</v>
      </c>
      <c r="U52" s="36"/>
      <c r="V52" s="37"/>
      <c r="W52" s="58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>
        <v>1</v>
      </c>
      <c r="AQ52" s="76"/>
      <c r="AR52" s="76"/>
    </row>
    <row r="53" spans="1:44">
      <c r="A53" s="109">
        <v>46</v>
      </c>
      <c r="B53" s="76"/>
      <c r="C53" s="79" t="s">
        <v>92</v>
      </c>
      <c r="D53" s="78">
        <v>21</v>
      </c>
      <c r="E53" s="71">
        <v>87</v>
      </c>
      <c r="F53" s="71">
        <v>75</v>
      </c>
      <c r="G53" s="80">
        <v>76</v>
      </c>
      <c r="H53" s="110">
        <f t="shared" si="1"/>
        <v>1</v>
      </c>
      <c r="I53" s="111"/>
      <c r="J53" s="114">
        <v>754</v>
      </c>
      <c r="K53" s="113"/>
      <c r="L53" s="114">
        <f t="shared" si="0"/>
        <v>754</v>
      </c>
      <c r="M53" s="19"/>
      <c r="N53" s="8"/>
      <c r="O53" s="8"/>
      <c r="P53" s="9">
        <f t="shared" si="25"/>
        <v>754</v>
      </c>
      <c r="Q53" s="9"/>
      <c r="R53" s="10">
        <f t="shared" si="27"/>
        <v>0</v>
      </c>
      <c r="S53" s="11">
        <f t="shared" si="28"/>
        <v>754</v>
      </c>
      <c r="T53" s="9">
        <f t="shared" si="29"/>
        <v>0</v>
      </c>
      <c r="U53" s="36"/>
      <c r="V53" s="37"/>
      <c r="W53" s="58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>
        <v>1</v>
      </c>
      <c r="AQ53" s="76"/>
      <c r="AR53" s="76"/>
    </row>
    <row r="54" spans="1:44">
      <c r="A54" s="109">
        <v>47</v>
      </c>
      <c r="B54" s="76"/>
      <c r="C54" s="79" t="s">
        <v>72</v>
      </c>
      <c r="D54" s="78">
        <v>15</v>
      </c>
      <c r="E54" s="71">
        <v>160</v>
      </c>
      <c r="F54" s="71">
        <v>60</v>
      </c>
      <c r="G54" s="80">
        <v>73.5</v>
      </c>
      <c r="H54" s="110">
        <f t="shared" si="1"/>
        <v>1</v>
      </c>
      <c r="I54" s="111"/>
      <c r="J54" s="114">
        <v>530</v>
      </c>
      <c r="K54" s="113"/>
      <c r="L54" s="114">
        <f t="shared" si="0"/>
        <v>530</v>
      </c>
      <c r="M54" s="19"/>
      <c r="N54" s="8"/>
      <c r="O54" s="8"/>
      <c r="P54" s="9">
        <f t="shared" si="25"/>
        <v>530</v>
      </c>
      <c r="Q54" s="9"/>
      <c r="R54" s="10">
        <f t="shared" si="27"/>
        <v>0</v>
      </c>
      <c r="S54" s="11">
        <f t="shared" si="28"/>
        <v>530</v>
      </c>
      <c r="T54" s="9">
        <f t="shared" si="29"/>
        <v>0</v>
      </c>
      <c r="U54" s="36"/>
      <c r="V54" s="37"/>
      <c r="W54" s="58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>
        <v>1</v>
      </c>
      <c r="AR54" s="76"/>
    </row>
    <row r="55" spans="1:44">
      <c r="A55" s="109">
        <v>48</v>
      </c>
      <c r="B55" s="76"/>
      <c r="C55" s="79" t="s">
        <v>61</v>
      </c>
      <c r="D55" s="78">
        <v>7</v>
      </c>
      <c r="E55" s="71">
        <v>230</v>
      </c>
      <c r="F55" s="71">
        <v>70</v>
      </c>
      <c r="G55" s="80">
        <v>280</v>
      </c>
      <c r="H55" s="110">
        <f t="shared" si="1"/>
        <v>1</v>
      </c>
      <c r="I55" s="111"/>
      <c r="J55" s="114">
        <v>3766</v>
      </c>
      <c r="K55" s="113"/>
      <c r="L55" s="114">
        <f t="shared" si="0"/>
        <v>3766</v>
      </c>
      <c r="M55" s="19"/>
      <c r="N55" s="8"/>
      <c r="O55" s="8"/>
      <c r="P55" s="9">
        <f t="shared" si="25"/>
        <v>3766</v>
      </c>
      <c r="Q55" s="9"/>
      <c r="R55" s="10">
        <f t="shared" si="27"/>
        <v>0</v>
      </c>
      <c r="S55" s="11">
        <f t="shared" si="28"/>
        <v>3766</v>
      </c>
      <c r="T55" s="9">
        <f t="shared" si="29"/>
        <v>0</v>
      </c>
      <c r="U55" s="36"/>
      <c r="V55" s="37"/>
      <c r="W55" s="58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>
        <v>1</v>
      </c>
      <c r="AR55" s="76"/>
    </row>
    <row r="56" spans="1:44" ht="38.25">
      <c r="A56" s="109">
        <v>49</v>
      </c>
      <c r="B56" s="59"/>
      <c r="C56" s="82" t="s">
        <v>100</v>
      </c>
      <c r="D56" s="78">
        <v>6</v>
      </c>
      <c r="E56" s="76">
        <v>80</v>
      </c>
      <c r="F56" s="76">
        <v>44</v>
      </c>
      <c r="G56" s="76">
        <v>184</v>
      </c>
      <c r="H56" s="110">
        <f t="shared" si="1"/>
        <v>3</v>
      </c>
      <c r="I56" s="115"/>
      <c r="J56" s="116">
        <v>688</v>
      </c>
      <c r="K56" s="116"/>
      <c r="L56" s="114">
        <f t="shared" si="0"/>
        <v>2064</v>
      </c>
      <c r="P56" s="26">
        <f t="shared" si="25"/>
        <v>6192</v>
      </c>
      <c r="R56" s="27">
        <f t="shared" si="27"/>
        <v>0</v>
      </c>
      <c r="S56" s="28">
        <f t="shared" si="28"/>
        <v>2064</v>
      </c>
      <c r="T56" s="2">
        <f t="shared" si="29"/>
        <v>0</v>
      </c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>
        <v>3</v>
      </c>
      <c r="AO56" s="76"/>
      <c r="AP56" s="76"/>
      <c r="AQ56" s="76"/>
      <c r="AR56" s="76"/>
    </row>
    <row r="57" spans="1:44" ht="25.5">
      <c r="A57" s="109">
        <v>50</v>
      </c>
      <c r="B57" s="59"/>
      <c r="C57" s="82" t="s">
        <v>95</v>
      </c>
      <c r="D57" s="78">
        <v>22</v>
      </c>
      <c r="E57" s="59"/>
      <c r="F57" s="59"/>
      <c r="G57" s="76"/>
      <c r="H57" s="110">
        <v>8</v>
      </c>
      <c r="I57" s="115"/>
      <c r="J57" s="116">
        <v>684</v>
      </c>
      <c r="K57" s="116"/>
      <c r="L57" s="114">
        <f>+H57*J57</f>
        <v>5472</v>
      </c>
      <c r="P57" s="26">
        <f>H57*L57</f>
        <v>43776</v>
      </c>
      <c r="R57" s="27">
        <f>H57*I57</f>
        <v>0</v>
      </c>
      <c r="S57" s="28">
        <f>H57*J57</f>
        <v>5472</v>
      </c>
      <c r="T57" s="2">
        <f>I57*H57</f>
        <v>0</v>
      </c>
      <c r="X57" s="76"/>
      <c r="Y57" s="76"/>
      <c r="Z57" s="76"/>
      <c r="AA57" s="76"/>
      <c r="AB57" s="76"/>
      <c r="AC57" s="76">
        <v>8</v>
      </c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</row>
    <row r="58" spans="1:44" ht="25.5">
      <c r="A58" s="109">
        <v>51</v>
      </c>
      <c r="B58" s="59"/>
      <c r="C58" s="82" t="s">
        <v>103</v>
      </c>
      <c r="D58" s="117">
        <v>23</v>
      </c>
      <c r="E58" s="59">
        <v>200</v>
      </c>
      <c r="F58" s="59">
        <v>110</v>
      </c>
      <c r="G58" s="76">
        <v>74</v>
      </c>
      <c r="H58" s="110">
        <f t="shared" si="1"/>
        <v>1</v>
      </c>
      <c r="I58" s="115"/>
      <c r="J58" s="144">
        <v>2632</v>
      </c>
      <c r="K58" s="40"/>
      <c r="L58" s="114">
        <f t="shared" si="0"/>
        <v>2632</v>
      </c>
      <c r="P58" s="26">
        <f t="shared" si="25"/>
        <v>2632</v>
      </c>
      <c r="R58" s="27">
        <f t="shared" si="27"/>
        <v>0</v>
      </c>
      <c r="S58" s="28">
        <f t="shared" si="28"/>
        <v>2632</v>
      </c>
      <c r="T58" s="2">
        <f t="shared" si="29"/>
        <v>0</v>
      </c>
      <c r="X58" s="76"/>
      <c r="Y58" s="76"/>
      <c r="Z58" s="76"/>
      <c r="AA58" s="76"/>
      <c r="AB58" s="76"/>
      <c r="AC58" s="76">
        <v>1</v>
      </c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</row>
    <row r="59" spans="1:44" ht="25.5">
      <c r="A59" s="109">
        <v>52</v>
      </c>
      <c r="B59" s="59"/>
      <c r="C59" s="82" t="s">
        <v>104</v>
      </c>
      <c r="D59" s="117">
        <v>23</v>
      </c>
      <c r="E59" s="59">
        <v>118</v>
      </c>
      <c r="F59" s="59">
        <v>64</v>
      </c>
      <c r="G59" s="76">
        <v>69</v>
      </c>
      <c r="H59" s="110">
        <f t="shared" si="1"/>
        <v>1</v>
      </c>
      <c r="I59" s="115"/>
      <c r="J59" s="144">
        <v>1547</v>
      </c>
      <c r="K59" s="40"/>
      <c r="L59" s="114">
        <f t="shared" si="0"/>
        <v>1547</v>
      </c>
      <c r="P59" s="26">
        <f t="shared" si="25"/>
        <v>1547</v>
      </c>
      <c r="R59" s="27">
        <f t="shared" si="27"/>
        <v>0</v>
      </c>
      <c r="S59" s="28">
        <f t="shared" si="28"/>
        <v>1547</v>
      </c>
      <c r="T59" s="2">
        <f t="shared" si="29"/>
        <v>0</v>
      </c>
      <c r="X59" s="76"/>
      <c r="Y59" s="76"/>
      <c r="Z59" s="76"/>
      <c r="AA59" s="76"/>
      <c r="AB59" s="76"/>
      <c r="AC59" s="76">
        <v>1</v>
      </c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</row>
    <row r="60" spans="1:44">
      <c r="A60" s="109">
        <v>53</v>
      </c>
      <c r="B60" s="59"/>
      <c r="C60" s="82" t="s">
        <v>77</v>
      </c>
      <c r="D60" s="117">
        <v>24</v>
      </c>
      <c r="E60" s="59">
        <v>44</v>
      </c>
      <c r="F60" s="59">
        <v>58</v>
      </c>
      <c r="G60" s="76">
        <v>61</v>
      </c>
      <c r="H60" s="110">
        <f t="shared" si="1"/>
        <v>1</v>
      </c>
      <c r="I60" s="115"/>
      <c r="J60" s="144">
        <v>1100</v>
      </c>
      <c r="K60" s="40"/>
      <c r="L60" s="114">
        <f t="shared" si="0"/>
        <v>1100</v>
      </c>
      <c r="P60" s="26">
        <f t="shared" si="25"/>
        <v>1100</v>
      </c>
      <c r="R60" s="27">
        <f t="shared" si="27"/>
        <v>0</v>
      </c>
      <c r="S60" s="28">
        <f t="shared" si="28"/>
        <v>1100</v>
      </c>
      <c r="T60" s="2">
        <f t="shared" si="29"/>
        <v>0</v>
      </c>
      <c r="X60" s="76"/>
      <c r="Y60" s="76"/>
      <c r="Z60" s="76"/>
      <c r="AA60" s="76"/>
      <c r="AB60" s="76"/>
      <c r="AC60" s="76">
        <v>1</v>
      </c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</row>
    <row r="61" spans="1:44" ht="25.5">
      <c r="A61" s="109">
        <v>54</v>
      </c>
      <c r="B61" s="59"/>
      <c r="C61" s="82" t="s">
        <v>105</v>
      </c>
      <c r="D61" s="117">
        <v>23</v>
      </c>
      <c r="E61" s="59">
        <v>243</v>
      </c>
      <c r="F61" s="59">
        <v>117</v>
      </c>
      <c r="G61" s="76">
        <v>74</v>
      </c>
      <c r="H61" s="110">
        <f t="shared" si="1"/>
        <v>1</v>
      </c>
      <c r="I61" s="115"/>
      <c r="J61" s="144">
        <v>2900</v>
      </c>
      <c r="K61" s="40"/>
      <c r="L61" s="114">
        <f t="shared" si="0"/>
        <v>2900</v>
      </c>
      <c r="P61" s="26">
        <f t="shared" si="25"/>
        <v>2900</v>
      </c>
      <c r="R61" s="27">
        <f t="shared" si="27"/>
        <v>0</v>
      </c>
      <c r="S61" s="28">
        <f t="shared" si="28"/>
        <v>2900</v>
      </c>
      <c r="T61" s="2">
        <f t="shared" si="29"/>
        <v>0</v>
      </c>
      <c r="X61" s="76"/>
      <c r="Y61" s="76"/>
      <c r="Z61" s="76"/>
      <c r="AA61" s="76"/>
      <c r="AB61" s="76"/>
      <c r="AC61" s="76">
        <v>1</v>
      </c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</row>
    <row r="62" spans="1:44">
      <c r="A62" s="109">
        <v>55</v>
      </c>
      <c r="B62" s="59"/>
      <c r="C62" s="82" t="s">
        <v>106</v>
      </c>
      <c r="D62" s="117">
        <v>24</v>
      </c>
      <c r="E62" s="59">
        <v>90</v>
      </c>
      <c r="F62" s="59">
        <v>47</v>
      </c>
      <c r="G62" s="76">
        <v>135</v>
      </c>
      <c r="H62" s="110">
        <f t="shared" si="1"/>
        <v>1</v>
      </c>
      <c r="I62" s="115"/>
      <c r="J62" s="144">
        <v>2041</v>
      </c>
      <c r="K62" s="40"/>
      <c r="L62" s="114">
        <f t="shared" si="0"/>
        <v>2041</v>
      </c>
      <c r="P62" s="26">
        <f t="shared" si="25"/>
        <v>2041</v>
      </c>
      <c r="R62" s="27">
        <f t="shared" si="27"/>
        <v>0</v>
      </c>
      <c r="S62" s="28">
        <f t="shared" si="28"/>
        <v>2041</v>
      </c>
      <c r="T62" s="2">
        <f t="shared" si="29"/>
        <v>0</v>
      </c>
      <c r="X62" s="76"/>
      <c r="Y62" s="76"/>
      <c r="Z62" s="76"/>
      <c r="AA62" s="76"/>
      <c r="AB62" s="76"/>
      <c r="AC62" s="76">
        <v>1</v>
      </c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</row>
    <row r="63" spans="1:44">
      <c r="A63" s="109">
        <v>56</v>
      </c>
      <c r="B63" s="59"/>
      <c r="C63" s="82" t="s">
        <v>107</v>
      </c>
      <c r="D63" s="117">
        <v>24</v>
      </c>
      <c r="E63" s="59">
        <v>90</v>
      </c>
      <c r="F63" s="59">
        <v>47</v>
      </c>
      <c r="G63" s="76">
        <v>135</v>
      </c>
      <c r="H63" s="110">
        <f t="shared" si="1"/>
        <v>1</v>
      </c>
      <c r="I63" s="115"/>
      <c r="J63" s="144">
        <v>1987</v>
      </c>
      <c r="K63" s="40"/>
      <c r="L63" s="114">
        <f t="shared" si="0"/>
        <v>1987</v>
      </c>
      <c r="P63" s="26">
        <f t="shared" si="25"/>
        <v>1987</v>
      </c>
      <c r="R63" s="27">
        <f t="shared" si="27"/>
        <v>0</v>
      </c>
      <c r="S63" s="28">
        <f t="shared" si="28"/>
        <v>1987</v>
      </c>
      <c r="T63" s="2">
        <f t="shared" si="29"/>
        <v>0</v>
      </c>
      <c r="X63" s="76"/>
      <c r="Y63" s="76"/>
      <c r="Z63" s="76"/>
      <c r="AA63" s="76"/>
      <c r="AB63" s="76"/>
      <c r="AC63" s="76">
        <v>1</v>
      </c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</row>
    <row r="64" spans="1:44">
      <c r="A64" s="109">
        <v>57</v>
      </c>
      <c r="B64" s="59"/>
      <c r="C64" s="82" t="s">
        <v>108</v>
      </c>
      <c r="D64" s="117">
        <v>24</v>
      </c>
      <c r="E64" s="59">
        <v>90</v>
      </c>
      <c r="F64" s="59">
        <v>47</v>
      </c>
      <c r="G64" s="76">
        <v>203</v>
      </c>
      <c r="H64" s="110">
        <f t="shared" si="1"/>
        <v>1</v>
      </c>
      <c r="I64" s="115"/>
      <c r="J64" s="144">
        <v>2470</v>
      </c>
      <c r="K64" s="40"/>
      <c r="L64" s="114">
        <f t="shared" si="0"/>
        <v>2470</v>
      </c>
      <c r="P64" s="26">
        <f t="shared" si="25"/>
        <v>2470</v>
      </c>
      <c r="R64" s="27">
        <f t="shared" si="27"/>
        <v>0</v>
      </c>
      <c r="S64" s="28">
        <f t="shared" si="28"/>
        <v>2470</v>
      </c>
      <c r="T64" s="2">
        <f t="shared" si="29"/>
        <v>0</v>
      </c>
      <c r="X64" s="76"/>
      <c r="Y64" s="76"/>
      <c r="Z64" s="76"/>
      <c r="AA64" s="76"/>
      <c r="AB64" s="76"/>
      <c r="AC64" s="76">
        <v>1</v>
      </c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</row>
    <row r="65" spans="1:44">
      <c r="A65" s="109">
        <v>58</v>
      </c>
      <c r="B65" s="59"/>
      <c r="C65" s="82" t="s">
        <v>109</v>
      </c>
      <c r="D65" s="117">
        <v>24</v>
      </c>
      <c r="E65" s="59">
        <v>90</v>
      </c>
      <c r="F65" s="59">
        <v>47</v>
      </c>
      <c r="G65" s="76">
        <v>203</v>
      </c>
      <c r="H65" s="110">
        <f t="shared" si="1"/>
        <v>1</v>
      </c>
      <c r="I65" s="115"/>
      <c r="J65" s="144">
        <v>2256</v>
      </c>
      <c r="K65" s="40"/>
      <c r="L65" s="114">
        <f t="shared" si="0"/>
        <v>2256</v>
      </c>
      <c r="P65" s="26">
        <f t="shared" si="25"/>
        <v>2256</v>
      </c>
      <c r="R65" s="27">
        <f t="shared" si="27"/>
        <v>0</v>
      </c>
      <c r="S65" s="28">
        <f t="shared" si="28"/>
        <v>2256</v>
      </c>
      <c r="T65" s="2">
        <f t="shared" si="29"/>
        <v>0</v>
      </c>
      <c r="X65" s="76"/>
      <c r="Y65" s="76"/>
      <c r="Z65" s="76"/>
      <c r="AA65" s="76"/>
      <c r="AB65" s="76"/>
      <c r="AC65" s="76">
        <v>1</v>
      </c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</row>
    <row r="66" spans="1:44">
      <c r="A66" s="109">
        <v>59</v>
      </c>
      <c r="B66" s="59"/>
      <c r="C66" s="82" t="s">
        <v>110</v>
      </c>
      <c r="D66" s="117">
        <v>24</v>
      </c>
      <c r="E66" s="59">
        <v>90</v>
      </c>
      <c r="F66" s="59">
        <v>47</v>
      </c>
      <c r="G66" s="76">
        <v>203</v>
      </c>
      <c r="H66" s="110">
        <f t="shared" si="1"/>
        <v>1</v>
      </c>
      <c r="I66" s="115"/>
      <c r="J66" s="144">
        <v>2138</v>
      </c>
      <c r="K66" s="40"/>
      <c r="L66" s="114">
        <f t="shared" si="0"/>
        <v>2138</v>
      </c>
      <c r="P66" s="26">
        <f t="shared" si="25"/>
        <v>2138</v>
      </c>
      <c r="R66" s="27">
        <f t="shared" si="27"/>
        <v>0</v>
      </c>
      <c r="S66" s="28">
        <f t="shared" si="28"/>
        <v>2138</v>
      </c>
      <c r="T66" s="2">
        <f t="shared" si="29"/>
        <v>0</v>
      </c>
      <c r="X66" s="76"/>
      <c r="Y66" s="76"/>
      <c r="Z66" s="76"/>
      <c r="AA66" s="76"/>
      <c r="AB66" s="76"/>
      <c r="AC66" s="76">
        <v>1</v>
      </c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</row>
    <row r="67" spans="1:44" ht="25.5">
      <c r="A67" s="109">
        <v>60</v>
      </c>
      <c r="B67" s="59"/>
      <c r="C67" s="82" t="s">
        <v>111</v>
      </c>
      <c r="D67" s="117">
        <v>25</v>
      </c>
      <c r="E67" s="59"/>
      <c r="F67" s="59"/>
      <c r="G67" s="76"/>
      <c r="H67" s="145">
        <f>+X67+Y67+Z67+AA67+AB67+AC67+AD67+AE67+AF67+AG67+AH67+AI67+AJ67+AK67+AL67+AM67+AN67+AO67+AP67+AQ67+AR67</f>
        <v>4</v>
      </c>
      <c r="I67" s="115"/>
      <c r="J67" s="116">
        <v>2805</v>
      </c>
      <c r="K67" s="40"/>
      <c r="L67" s="114">
        <f t="shared" si="0"/>
        <v>11220</v>
      </c>
      <c r="P67" s="26">
        <f t="shared" si="25"/>
        <v>44880</v>
      </c>
      <c r="R67" s="27">
        <f t="shared" si="27"/>
        <v>0</v>
      </c>
      <c r="S67" s="28">
        <f t="shared" si="28"/>
        <v>11220</v>
      </c>
      <c r="T67" s="2">
        <f t="shared" si="29"/>
        <v>0</v>
      </c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>
        <v>4</v>
      </c>
    </row>
    <row r="68" spans="1:44" ht="25.5">
      <c r="A68" s="109">
        <v>61</v>
      </c>
      <c r="B68" s="59"/>
      <c r="C68" s="82" t="s">
        <v>114</v>
      </c>
      <c r="D68" s="117">
        <v>26</v>
      </c>
      <c r="E68" s="59"/>
      <c r="F68" s="59"/>
      <c r="G68" s="76"/>
      <c r="H68" s="146" t="s">
        <v>115</v>
      </c>
      <c r="I68" s="115"/>
      <c r="J68" s="116">
        <v>126</v>
      </c>
      <c r="K68" s="40"/>
      <c r="L68" s="114">
        <v>10080</v>
      </c>
      <c r="P68" s="26"/>
      <c r="R68" s="27"/>
      <c r="S68" s="28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</row>
    <row r="69" spans="1:44" ht="25.5">
      <c r="A69" s="109">
        <v>62</v>
      </c>
      <c r="B69" s="59"/>
      <c r="C69" s="82" t="s">
        <v>114</v>
      </c>
      <c r="D69" s="117">
        <v>27</v>
      </c>
      <c r="E69" s="59"/>
      <c r="F69" s="59"/>
      <c r="G69" s="76"/>
      <c r="H69" s="146" t="s">
        <v>116</v>
      </c>
      <c r="I69" s="115"/>
      <c r="J69" s="116">
        <v>98</v>
      </c>
      <c r="K69" s="40"/>
      <c r="L69" s="114">
        <v>21560</v>
      </c>
      <c r="P69" s="26"/>
      <c r="R69" s="27"/>
      <c r="S69" s="28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</row>
    <row r="70" spans="1:44">
      <c r="A70" s="297" t="s">
        <v>40</v>
      </c>
      <c r="B70" s="298"/>
      <c r="C70" s="298"/>
      <c r="D70" s="298"/>
      <c r="E70" s="298"/>
      <c r="F70" s="298"/>
      <c r="G70" s="298"/>
      <c r="H70" s="298"/>
      <c r="I70" s="298"/>
      <c r="J70" s="298"/>
      <c r="K70" s="107"/>
      <c r="L70" s="108">
        <f>SUM(L6:L69)</f>
        <v>232569</v>
      </c>
    </row>
    <row r="71" spans="1:44">
      <c r="A71" s="42"/>
      <c r="B71" s="41"/>
      <c r="C71" s="285" t="s">
        <v>41</v>
      </c>
      <c r="D71" s="285"/>
      <c r="E71" s="285"/>
      <c r="F71" s="285"/>
      <c r="G71" s="285"/>
      <c r="H71" s="285"/>
      <c r="I71" s="285"/>
      <c r="J71" s="285"/>
      <c r="K71" s="40"/>
      <c r="L71" s="43"/>
    </row>
    <row r="72" spans="1:44" ht="12.75" customHeight="1" thickBot="1">
      <c r="A72" s="286" t="s">
        <v>42</v>
      </c>
      <c r="B72" s="287"/>
      <c r="C72" s="287"/>
      <c r="D72" s="287"/>
      <c r="E72" s="287"/>
      <c r="F72" s="287"/>
      <c r="G72" s="287"/>
      <c r="H72" s="287"/>
      <c r="I72" s="287"/>
      <c r="J72" s="287"/>
      <c r="K72" s="44"/>
      <c r="L72" s="45"/>
    </row>
    <row r="73" spans="1:44">
      <c r="A73" s="22"/>
    </row>
    <row r="74" spans="1:44">
      <c r="A74" s="22"/>
    </row>
    <row r="75" spans="1:44">
      <c r="A75" s="22"/>
    </row>
    <row r="76" spans="1:44">
      <c r="A76" s="22"/>
    </row>
    <row r="77" spans="1:44">
      <c r="A77" s="22"/>
    </row>
    <row r="78" spans="1:44">
      <c r="A78" s="22"/>
    </row>
    <row r="79" spans="1:44">
      <c r="A79" s="22"/>
    </row>
    <row r="80" spans="1:44">
      <c r="A80" s="22"/>
    </row>
    <row r="81" spans="1:1">
      <c r="A81" s="22"/>
    </row>
    <row r="82" spans="1:1">
      <c r="A82" s="22"/>
    </row>
    <row r="83" spans="1:1">
      <c r="A83" s="22"/>
    </row>
    <row r="84" spans="1:1">
      <c r="A84" s="22"/>
    </row>
    <row r="85" spans="1:1">
      <c r="A85" s="22"/>
    </row>
    <row r="86" spans="1:1">
      <c r="A86" s="22"/>
    </row>
    <row r="87" spans="1:1">
      <c r="A87" s="22"/>
    </row>
    <row r="88" spans="1:1">
      <c r="A88" s="22"/>
    </row>
    <row r="89" spans="1:1">
      <c r="A89" s="22"/>
    </row>
    <row r="90" spans="1:1">
      <c r="A90" s="22"/>
    </row>
    <row r="91" spans="1:1">
      <c r="A91" s="22"/>
    </row>
    <row r="92" spans="1:1">
      <c r="A92" s="22"/>
    </row>
    <row r="93" spans="1:1">
      <c r="A93" s="22"/>
    </row>
    <row r="94" spans="1:1">
      <c r="A94" s="22"/>
    </row>
    <row r="95" spans="1:1">
      <c r="A95" s="22"/>
    </row>
    <row r="96" spans="1:1">
      <c r="A96" s="22"/>
    </row>
    <row r="97" spans="1:1">
      <c r="A97" s="22"/>
    </row>
    <row r="98" spans="1:1">
      <c r="A98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  <row r="105" spans="1:1">
      <c r="A105" s="22"/>
    </row>
    <row r="106" spans="1:1">
      <c r="A106" s="22"/>
    </row>
  </sheetData>
  <mergeCells count="9">
    <mergeCell ref="X3:AR3"/>
    <mergeCell ref="A1:L1"/>
    <mergeCell ref="A70:J70"/>
    <mergeCell ref="C71:J71"/>
    <mergeCell ref="A72:J72"/>
    <mergeCell ref="A2:L2"/>
    <mergeCell ref="E6:G6"/>
    <mergeCell ref="E10:F10"/>
    <mergeCell ref="E25:G25"/>
  </mergeCells>
  <printOptions horizontalCentered="1"/>
  <pageMargins left="0.23622047244094491" right="0.23622047244094491" top="0.59055118110236227" bottom="0.43307086614173229" header="0.31496062992125984" footer="0.19685039370078741"/>
  <pageSetup paperSize="8" orientation="landscape" useFirstPageNumber="1" r:id="rId1"/>
  <headerFooter alignWithMargins="0">
    <oddFooter>&amp;C&amp;P/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27</vt:i4>
      </vt:variant>
    </vt:vector>
  </HeadingPairs>
  <TitlesOfParts>
    <vt:vector size="31" baseType="lpstr">
      <vt:lpstr>Formularz cenowy  (2)</vt:lpstr>
      <vt:lpstr>Formularz ilościowy</vt:lpstr>
      <vt:lpstr>Formularz cenowy </vt:lpstr>
      <vt:lpstr>Arkusz1</vt:lpstr>
      <vt:lpstr>'Formularz ilościowy'!_5Excel_BuiltIn_Print_Area_1_1_1_1_1_1_1_1_1_1</vt:lpstr>
      <vt:lpstr>_6Excel_BuiltIn_Print_Area_1_1_1_1_1_1_1_1_1_1</vt:lpstr>
      <vt:lpstr>'Formularz ilościowy'!_8Excel_BuiltIn_Print_Area_1_1_1_1_1_1_1_1_1_1_1_1</vt:lpstr>
      <vt:lpstr>_9Excel_BuiltIn_Print_Area_1_1_1_1_1_1_1_1_1_1_1_1</vt:lpstr>
      <vt:lpstr>'Formularz ilościowy'!Excel_BuiltIn_Print_Area_1_1</vt:lpstr>
      <vt:lpstr>Excel_BuiltIn_Print_Area_1_1</vt:lpstr>
      <vt:lpstr>'Formularz cenowy  (2)'!Excel_BuiltIn_Print_Area_1_1_1</vt:lpstr>
      <vt:lpstr>'Formularz ilościowy'!Excel_BuiltIn_Print_Area_1_1_1</vt:lpstr>
      <vt:lpstr>Excel_BuiltIn_Print_Area_1_1_1</vt:lpstr>
      <vt:lpstr>'Formularz cenowy  (2)'!Excel_BuiltIn_Print_Area_1_1_1_1</vt:lpstr>
      <vt:lpstr>'Formularz ilościowy'!Excel_BuiltIn_Print_Area_1_1_1_1</vt:lpstr>
      <vt:lpstr>Excel_BuiltIn_Print_Area_1_1_1_1</vt:lpstr>
      <vt:lpstr>'Formularz ilościowy'!Excel_BuiltIn_Print_Area_1_1_1_1_1</vt:lpstr>
      <vt:lpstr>Excel_BuiltIn_Print_Area_1_1_1_1_1</vt:lpstr>
      <vt:lpstr>'Formularz ilościowy'!Excel_BuiltIn_Print_Area_1_1_1_1_1_1</vt:lpstr>
      <vt:lpstr>Excel_BuiltIn_Print_Area_1_1_1_1_1_1</vt:lpstr>
      <vt:lpstr>'Formularz ilościowy'!Excel_BuiltIn_Print_Area_1_1_1_1_1_1_1</vt:lpstr>
      <vt:lpstr>Excel_BuiltIn_Print_Area_1_1_1_1_1_1_1</vt:lpstr>
      <vt:lpstr>'Formularz ilościowy'!Excel_BuiltIn_Print_Area_1_1_1_1_1_1_1_1_1_1</vt:lpstr>
      <vt:lpstr>Excel_BuiltIn_Print_Area_1_1_1_1_1_1_1_1_1_1</vt:lpstr>
      <vt:lpstr>'Formularz ilościowy'!Excel_BuiltIn_Print_Area_1_1_1_1_1_1_1_1_1_1_1</vt:lpstr>
      <vt:lpstr>Excel_BuiltIn_Print_Area_1_1_1_1_1_1_1_1_1_1_1</vt:lpstr>
      <vt:lpstr>'Formularz ilościowy'!Excel_BuiltIn_Print_Area_1_1_1_1_1_1_1_1_1_1_1_1</vt:lpstr>
      <vt:lpstr>Excel_BuiltIn_Print_Area_1_1_1_1_1_1_1_1_1_1_1_1</vt:lpstr>
      <vt:lpstr>'Formularz cenowy '!Obszar_wydruku</vt:lpstr>
      <vt:lpstr>'Formularz cenowy  (2)'!Obszar_wydruku</vt:lpstr>
      <vt:lpstr>'Formularz ilościowy'!Obszar_wydruku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Janczewska</dc:creator>
  <cp:lastModifiedBy>mbuksa</cp:lastModifiedBy>
  <cp:lastPrinted>2023-03-07T07:59:01Z</cp:lastPrinted>
  <dcterms:created xsi:type="dcterms:W3CDTF">2010-05-25T10:53:10Z</dcterms:created>
  <dcterms:modified xsi:type="dcterms:W3CDTF">2023-03-08T07:44:16Z</dcterms:modified>
</cp:coreProperties>
</file>