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600" windowHeight="8445"/>
  </bookViews>
  <sheets>
    <sheet name="zal nr 1 FC OPZ" sheetId="1" r:id="rId1"/>
  </sheets>
  <definedNames>
    <definedName name="_xlnm.Print_Area" localSheetId="0">'zal nr 1 FC OPZ'!$A$1:$K$71</definedName>
    <definedName name="OLE_LINK1" localSheetId="0">'zal nr 1 FC OPZ'!$B$63</definedName>
  </definedNames>
  <calcPr calcId="125725"/>
</workbook>
</file>

<file path=xl/calcChain.xml><?xml version="1.0" encoding="utf-8"?>
<calcChain xmlns="http://schemas.openxmlformats.org/spreadsheetml/2006/main">
  <c r="I15" i="1"/>
  <c r="J15" s="1"/>
  <c r="I23"/>
  <c r="I24"/>
  <c r="I25"/>
  <c r="I26"/>
  <c r="I31"/>
  <c r="I36"/>
  <c r="I40"/>
  <c r="I35"/>
  <c r="J35" s="1"/>
  <c r="I27"/>
  <c r="J27" s="1"/>
  <c r="I30"/>
  <c r="J30" s="1"/>
  <c r="I34"/>
  <c r="J34" s="1"/>
  <c r="I37"/>
  <c r="J37" s="1"/>
  <c r="I38"/>
  <c r="J38" s="1"/>
  <c r="I22"/>
  <c r="J36" l="1"/>
  <c r="J43"/>
  <c r="I43"/>
  <c r="J40"/>
  <c r="I39"/>
  <c r="J39" s="1"/>
  <c r="J31"/>
  <c r="J26"/>
  <c r="J25"/>
  <c r="J24"/>
  <c r="J23"/>
  <c r="I41"/>
  <c r="J41" s="1"/>
  <c r="I42"/>
  <c r="J42" s="1"/>
  <c r="I33"/>
  <c r="J33" s="1"/>
  <c r="I28"/>
  <c r="J28" s="1"/>
  <c r="I29"/>
  <c r="J29" s="1"/>
  <c r="I32"/>
  <c r="J32" s="1"/>
  <c r="I6"/>
  <c r="J6" s="1"/>
  <c r="I67"/>
  <c r="I66"/>
  <c r="I65"/>
  <c r="J65" s="1"/>
  <c r="I64"/>
  <c r="I63"/>
  <c r="G70" l="1"/>
  <c r="J64"/>
  <c r="J67"/>
  <c r="J63"/>
  <c r="I68"/>
  <c r="J68" s="1"/>
  <c r="J66"/>
  <c r="I54"/>
  <c r="J54" s="1"/>
  <c r="I53"/>
  <c r="J53" s="1"/>
  <c r="I52"/>
  <c r="J52" s="1"/>
  <c r="J22"/>
  <c r="G56" l="1"/>
  <c r="I11"/>
  <c r="J11" s="1"/>
  <c r="I7"/>
  <c r="J7" s="1"/>
  <c r="I17"/>
  <c r="J17" s="1"/>
  <c r="I12"/>
  <c r="J12" s="1"/>
  <c r="I8"/>
  <c r="J8" s="1"/>
  <c r="I4"/>
  <c r="J4" s="1"/>
  <c r="I13"/>
  <c r="J13" s="1"/>
  <c r="I9"/>
  <c r="J9" s="1"/>
  <c r="I14"/>
  <c r="J14" s="1"/>
  <c r="I10"/>
  <c r="J10" s="1"/>
  <c r="I5"/>
  <c r="J5" s="1"/>
  <c r="I16"/>
  <c r="J16" s="1"/>
  <c r="I50"/>
  <c r="J70"/>
  <c r="G45"/>
  <c r="G19"/>
  <c r="J50" l="1"/>
  <c r="J56" s="1"/>
  <c r="J19"/>
  <c r="J45"/>
</calcChain>
</file>

<file path=xl/sharedStrings.xml><?xml version="1.0" encoding="utf-8"?>
<sst xmlns="http://schemas.openxmlformats.org/spreadsheetml/2006/main" count="173" uniqueCount="105">
  <si>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</si>
  <si>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</si>
  <si>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</si>
  <si>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</si>
  <si>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</si>
  <si>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</si>
  <si>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</si>
  <si>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</si>
  <si>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</si>
  <si>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</si>
  <si>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</si>
  <si>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</si>
  <si>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</si>
  <si>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</si>
  <si>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</si>
  <si>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</si>
  <si>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</si>
  <si>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</si>
  <si>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</si>
  <si>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</si>
  <si>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</si>
  <si>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</si>
  <si>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</si>
  <si>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</si>
  <si>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</si>
  <si>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PAPIER JUMBO pakowany po 12 rolek w worku</t>
  </si>
  <si>
    <t>1 karton</t>
  </si>
  <si>
    <t xml:space="preserve"> </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</si>
  <si>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</si>
  <si>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</si>
  <si>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</si>
  <si>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</si>
  <si>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</si>
  <si>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</si>
  <si>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</si>
  <si>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</si>
  <si>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</si>
  <si>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</si>
  <si>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</si>
  <si>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</si>
  <si>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</si>
  <si>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</si>
  <si>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</si>
  <si>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</si>
  <si>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</si>
  <si>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</si>
  <si>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</si>
  <si>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</si>
  <si>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</si>
  <si>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 xml:space="preserve">Butelka ze spryskiwaczem. Butelka o pojemnośći 650 ml wykonana z tworzywa PET. Butelka powinna być wyposażona w spryskiwacz z możliwością zmiany natryskiwanego strumienia. </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</si>
  <si>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</si>
  <si>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</si>
  <si>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</si>
  <si>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</si>
  <si>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</si>
  <si>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</si>
  <si>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</si>
  <si>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</si>
  <si>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</si>
  <si>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</si>
  <si>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</si>
  <si>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</si>
  <si>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</si>
  <si>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</si>
  <si>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</si>
  <si>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</si>
  <si>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</si>
  <si>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</si>
  <si>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</si>
  <si>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</si>
  <si>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</si>
  <si>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</si>
  <si>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</si>
  <si>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</si>
  <si>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Pak 1  poz od 1-do 7  -  wymagana karta charakterystyki zgodna z rozporządzeniem CLP ,  certyfikat ISO 9001 producenta, wzór etykiety  z produktu oraz  opakowania zbiorczego  zgodna z rozporządzeniem CLP. </t>
  </si>
  <si>
    <t xml:space="preserve">RĘCZNIKI W ROLI </t>
  </si>
  <si>
    <t>UWAGA!Wykonawca winien przedstawić wskazane w tabeli i pod tabelą dokumenty na żądanie Zamawiajacego na każdym etapie umowy , karty charakterystyki będą stawnowiły załącznik do umowy</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</si>
  <si>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</si>
  <si>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</si>
  <si>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</si>
  <si>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Kimberly-Clark
</t>
  </si>
  <si>
    <t>Wiaderko z tworzywa sztucznego 10l ,niebieskie i czerwone , z pokrywą, pasujace do posiadanych wózków sewisowych</t>
  </si>
  <si>
    <t>Wiaderko z tworzywa sztucznego 6l ,kolor żółty, czerwony , niebieski  , z pokrywką, prostokątne, pasujace do posiadanych wózków serwisowych</t>
  </si>
  <si>
    <t>Uchwyt padów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</si>
  <si>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</si>
  <si>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</si>
  <si>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</si>
  <si>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</si>
  <si>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</si>
  <si>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</si>
  <si>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Enzymatyczny uniwersalny proszek do prania rzeczy kolorowych nadający się do każdego rodzaju automatów piorących.Opakowanie 600g.</t>
  </si>
  <si>
    <t>Żel  do usuwania silnych zanieczyszczeń , rdzy , nacieków mineralnych -kamienia oraz silnych zanieczyszczeń z muszli klozetowych , pisuarów , bidetów , bezpieczny dla powierzchni ceramicznych , emaliowanych, szklanych oraz powierzchni odpornych na działanie kwasu solnego, pozostawia czystą i błyszczącą powierzchnię. Skład: &lt;1% kationowe związki powierzchniowo-czynne , substancje pomocnicze; zawiera kwas solny do 6% ,barwa czerwona ,  pH produktu ok  1 ; gęstosć : 1,031+/-0,002g/m3. Dokumenty:  karta charaketrystyki zgodna z rozporządzeniem CLP , Certyfikat ISO 9001 producenta, oznakowanie na produkcie oraz opakowaniu zbiorczym zgodne z rozporządzeniem CLP.</t>
  </si>
  <si>
    <t xml:space="preserve">Uchwyt  padów do maszyny numatic TT 4045G </t>
  </si>
  <si>
    <t xml:space="preserve">Komplet gum do ssawy do maszyny nilfisk SC 400 43E  Materiał: guma naturalna , ryflowana.
Wymiary: przednia : 72,20cm x 4,50cm 
tylna : 72,40cm x 4,50cm </t>
  </si>
  <si>
    <t>Komplet gumy do ssawy do maszyny numatic TT 4045G Materiał: Guma naturalna
Wymiary:  przednia: wysokość - 45mm
długość - 821mm;  tylna: wysokość - 45mm
długość - 846mm</t>
  </si>
  <si>
    <t>Ręcznik w roli koloru białego , bardzo chłonny bez perforacji na pojedyncze ręczniki, zrobiony z wyselekcjonowanej makulatury, długości minimum 250 m ,  ręcznik o gramaturze min  30 g/m2 ,  ręcznik przy wyciaganiu mokrymi rękoma z dozownika nie może się rwac uniemozliwiajac wyciagnięcie pojedynczego listka, waga jednej  rolki 1,6kg ( +/- 4%)n  Dokumenty:  karta techniczna produktu , ręcznik  kompatybilny z posiadanymi przez szpital dozownikami Kimberly-Clark.</t>
  </si>
  <si>
    <t>Preparat w kolorze zielonym i zapachu owocowo-migdałowym (owoce leśne), przeznaczony do codziennego mycia i pielęgnacji podłóg wodoodpornych.  Polecany do mycia ręcznego i maszynowego. Nadaje połysk, pozostawia na powierzchni warstwę ochronną. Chroni i konserwuje myte powierzchnie. Wymagane właściwości antystatyczne. Zawiera emulsję woskową o właściwościach antypoślizgowych. Może być stosowany przy równoczesnym zastosowaniu preparatów dezynfekcyjnych. Produkt posiada atest PZH HŻ. Produkt posiada opinię CZD lub równoważną, potwierdzającą możliwość stosowania na oddziałach dziecięcych. Dozowanie: 0,25 - 2,0%.  Skład: (metylo-2-metoksyetoksy)propanol 2,5 - &lt;10 %; Alkohole, C12-14, etoksylowane 1 - &lt;2,5 %; Octan etylu &lt;1 %; Octan izopentylu &lt;1 %;.  Gęstość 20°C: 1000-1010 kg/m3. pH 6,5 - 8,5.  Produkt profesjonalny, kompatybilny z koncentratem do dezynfekcji dużych powierzchni.Opakowanie 1 l z podziałką co 100ml ,  Kanister 5 l. Opakowanie posiadajaće przejrzyste etykiety zawierajace piktogramy o dozownaiu i miejscu zastosowania. Wymagania : karta charakterystyki zgodna z rozporządzeniem CLP i atest PZH.</t>
  </si>
  <si>
    <t>Preparat w kolorze niebieskim i przyjemnym zapachu,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produkt posiada atest PZH HŻ. Produkt z potwierdzoną możliwością zastosowania na oddziałach dziecięcych (posiada opinię CZD lub równoważną). Stosowany w stężeniu 0,25-2,0%. Bez zawartości etanolu. Skład: (metylo-2-metoksyetoksy)propanol 2,5 - &lt;10 %; Alkohole, C12-14, etoksylowane 2,5 - &lt;10 %;. Wartość pH 7 - 9 (dla roztworu 100%). Gęstość 20°C:  1000 - 1010 kg/m3. Produkt profesjonalny.  Opakowanie 1 L z podziałką co 100ml , kanister 5 L. .Opakowanie posiadajace przejrzyste etykiety zaiwrajace piktogramy o dozowaniu i miejscu zastosowania.                                                                    Wymagania : karta charakterystyki zgodna z rozporządzeniem CLP i atest PZH</t>
  </si>
  <si>
    <t xml:space="preserve">Preparat w kolorze czerwonym o owocowym zapachu, przeznaczony do mycia powierzchni i przedmiotów sanitarnych odpornych na działanie kwasów.  Kolor nakrętki zgodny z kodowaniem kolorystycznym produktu tj. czerwony. Usuwa kamień, rdzę, resztki mydła, tłuste zabrudzenia. Może być stosowany do mycia elementów ze stali nierdzewnej i aluminium. Posiada właściwości antybakteryjne, pozostawia przyjemny zapach. Produkt posiada atest PZH HŻ. Stosowany w stężeniu 0,25-2%; przy myciu gruntownym - nierozcieńczony. Nie zawiera kwasu siarkowego ani solnego.  Skład: Kwas fosforowy(V) 2,5 - &lt;10 %; Kwas amidosiarkowy(VI) 2,5 - &lt;10 %; (metylo-2-metoksyetoksy)propanol 1 - &lt;2,5 %. Produkt profesjonalny, kompatybilny z koncentratem do dezynfekcji dużych powierzchni. Gęstość 20°C: 1070 - 1080 kg/m3. Gęstość względna 20°C: 1,08. pH: 0,5 - 1,5. Opakowanie 1 L z podziałką co 100ml , kanister 5 L. Opakowanie posiadajace przejrzyste etykiety zaiwierajace piktogramy o dozowaniu i miejscu zastosowania.                                                                    Wymagania : karta charakterystyki zgodna z rozporządzeniem CLP i atest PZH
</t>
  </si>
  <si>
    <t>Wysokoalkaliczny środek o barwie czerwonej przeznaczony  do gruntownego mycia za pomocą maszyn szorujących oraz bieżącego czyszczenia silnie zabrudzonych podłóg przy pomocy mopa. Usuwa zeskorupiały brud, sadzę, ślady po butach, wózkach. Do podłóg odpornych na środki zasadowe. Zawierający w swoim składzie: 2-(2-butoksyetoksy)etanol 2,5 - &lt;10 %; Metakrzemian sodu pięciowodny 1 - &lt;2,5 %; wodorotlenek potasu 1 - &lt;2,5 %; Alkohol, C9-11, etoksylowany (6 EO) 1 - &lt;2,5 %; wersenian czterosodowy 1 - &lt;2,5 %; Pirofosforan tetrapotasowy 1 - &lt;2,5 %.  Stosowany w czyszczeniu gruntownym w rozcieńczeniu 500-1000ml na 10 l wody. w czyszczeniu codziennym od 100 do 500 ml. Gęstość 20°C: 1050 - 1070 km/m3. pH: 13 - 14 (dla roztworu roboczego 100%).Opakowanie 1 L z podziałką co 100ml , kanister 5 L. Opakowanie posiadajace przejrzyste etykiety zaiwierajace piktogramy o dozowaniu i miejscu zastosowania.                                                                    Wymagania : karta charakterystyki zgodna z rozporządzeniem CLP .</t>
  </si>
  <si>
    <t>Koncentrat przeznaczony do mycia podłóg z gresu, kamienia naturalnego i sztucznego. Przeznaczony do powierzchni odpornych na działanie kwasów. Nie pozostawia smug. Do usuwania osadów mineralnych w tym wapń, rdzę, osady cementowe, kamień i ślady soli, czyści fugi, wybiela powierzchnie ze stali nierdzewnej i aluminium. Posiada neutralny, delikatny zapach. Stosowany w myciu codziennym lub okresowym w stężeniu 1-2%, w przypadku mycia gruntownego i usuwania soli w stężeniu 5-10%. Gęstość 20°C: 1045 - 1065 km/m3. pH: 0,5 - 1,5. Skład: Kwas amidosiarkowy(VI) 2,5 - &lt;10 %; Kwas azotowy(V) 2,5 - &lt;10 %; (metylo-2-metoksyetoksy)propanol 1 - &lt;2,5 %; Alkohol, C9-11, etoksylowany (6 EO) 1 - &lt;2,5 %. Opakowanie 1L z podziałką co 100ml, kanister 5l. Opakowania posiadajace  przejrzyste etykiety  zawierajace piktogramy o dozowaniu i miejscu zastosowania . Wymagana    karta charakterystyki zgodna z rozporządzeniem CLP</t>
  </si>
  <si>
    <t>Emulsja samopołyskowa do pielęgnacji powierzchni i konserwacji podłóg z PCV, lastriko, linoleum, terakoty, gresu, drewna lakierowanego, marmuru itp. Posiadająca właściwości antypoślizgowe, po froterowaniu gwarantująca odnawialny połysk, przeciwdziałajaca osadzaniu się kurzu, nie wymagająca stosowania stripera - do zmywania starych warstw zalecane środki do codziennego mycia podłóg. Możliwość zastosowania preparatu bez rozcieńczenia lub w rozcieńczeniu: 1:1 do 1:3 (nakładanie emulsji) lub 1-2% (mycie podłóg z pielęgnacją). Preparat nadający się również do tzw. reperowania twardych warstw polimerowych. Skład: Etano-1,2-diol 1 - &lt;2.5 %; Fosforan triizobutylu &lt;1 %;  Gestość: 990 - 1010 kg/m³ pH 6,5 - 8,5.  Opakowanie 1L z podziałką co 100ml, kanister 5l. Opakowania posiadajace  przejrzyste etykiety  zawierajace piktogramy o dozowaniu i miejscu zastosowania . Wymagana  :  karta charakterystyki zgodna z rozporządzeniem CLP</t>
  </si>
  <si>
    <t xml:space="preserve">Załącznik nr 1 Formularz cenowy opis przedmiotu zamówienia </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</si>
  <si>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Dot pak 4 .  płyny muszą być z tej samej linii produkcyjnej,  od tego samego producenta, do każdego produktu  wymagana karta charakterystyki zgodna z rozporządzeniem CLP,  wzór etykiety z opakowania zawierająca piktogramy o dozowaniu i miejscu zastosowania, w poz 1,2 ,3 dodatkowo atest PZH.
</t>
  </si>
  <si>
    <t>WCPIT/EA/381-36/2023</t>
  </si>
</sst>
</file>

<file path=xl/styles.xml><?xml version="1.0" encoding="utf-8"?>
<styleSheet xmlns="http://schemas.openxmlformats.org/spreadsheetml/2006/main">
  <fonts count="15">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sz val="10"/>
      <color rgb="FF000000"/>
      <name val="Calibri"/>
      <family val="2"/>
      <charset val="238"/>
    </font>
    <font>
      <b/>
      <sz val="9"/>
      <color indexed="8"/>
      <name val="Calibri"/>
      <family val="2"/>
      <charset val="238"/>
    </font>
    <font>
      <sz val="9"/>
      <name val="Calibri"/>
      <family val="2"/>
      <charset val="238"/>
    </font>
    <font>
      <sz val="10"/>
      <color rgb="FFFF0000"/>
      <name val="Calibri"/>
      <family val="2"/>
      <charset val="238"/>
    </font>
    <font>
      <b/>
      <sz val="9"/>
      <name val="Calibri"/>
      <family val="2"/>
      <charset val="238"/>
    </font>
    <font>
      <sz val="10"/>
      <name val="Calibri"/>
      <family val="2"/>
      <charset val="238"/>
    </font>
    <font>
      <sz val="9"/>
      <name val="Arial"/>
      <family val="2"/>
      <charset val="238"/>
    </font>
    <font>
      <sz val="9.9"/>
      <name val="Calibri"/>
      <family val="2"/>
      <charset val="238"/>
    </font>
    <font>
      <sz val="11"/>
      <name val="Czcionka tekstu podstawowego"/>
      <family val="2"/>
      <charset val="238"/>
    </font>
    <font>
      <sz val="9"/>
      <name val="Calibri"/>
      <family val="2"/>
      <charset val="238"/>
      <scheme val="minor"/>
    </font>
  </fonts>
  <fills count="2">
    <fill>
      <patternFill patternType="none"/>
    </fill>
    <fill>
      <patternFill patternType="gray125"/>
    </fill>
  </fills>
  <borders count="2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auto="1"/>
      </top>
      <bottom style="thin">
        <color auto="1"/>
      </bottom>
      <diagonal/>
    </border>
  </borders>
  <cellStyleXfs count="3">
    <xf numFmtId="0" fontId="0" fillId="0" borderId="0"/>
    <xf numFmtId="0" fontId="4" fillId="0" borderId="0"/>
    <xf numFmtId="0" fontId="4" fillId="0" borderId="0"/>
  </cellStyleXfs>
  <cellXfs count="163">
    <xf numFmtId="0" fontId="0" fillId="0" borderId="0" xfId="0"/>
    <xf numFmtId="0" fontId="1" fillId="0" borderId="0" xfId="0" applyFont="1"/>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center" wrapText="1"/>
    </xf>
    <xf numFmtId="4" fontId="1" fillId="0" borderId="0"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5"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xf>
    <xf numFmtId="4" fontId="1" fillId="0" borderId="2" xfId="0" applyNumberFormat="1"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2" xfId="1" applyNumberFormat="1" applyFont="1" applyBorder="1" applyAlignment="1">
      <alignment horizontal="center" vertical="center" wrapText="1"/>
    </xf>
    <xf numFmtId="0" fontId="1" fillId="0" borderId="5" xfId="0" applyFont="1" applyBorder="1" applyAlignment="1">
      <alignment horizontal="center" vertical="center" wrapText="1"/>
    </xf>
    <xf numFmtId="0" fontId="3" fillId="0" borderId="0" xfId="0" applyFont="1" applyAlignment="1">
      <alignment horizontal="center" vertical="center"/>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5" xfId="0" applyFont="1" applyFill="1" applyBorder="1" applyAlignment="1">
      <alignment horizontal="center" vertical="center" wrapText="1"/>
    </xf>
    <xf numFmtId="0" fontId="1" fillId="0" borderId="0" xfId="0" applyFont="1" applyFill="1" applyAlignment="1">
      <alignment horizontal="center" vertical="center"/>
    </xf>
    <xf numFmtId="0" fontId="7" fillId="0" borderId="7" xfId="0" applyFont="1" applyFill="1" applyBorder="1" applyAlignment="1">
      <alignment horizontal="center" vertical="center" wrapText="1"/>
    </xf>
    <xf numFmtId="0" fontId="8" fillId="0" borderId="0" xfId="0" applyFont="1" applyFill="1" applyAlignment="1">
      <alignment horizontal="center" vertical="center"/>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4"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0" fontId="7" fillId="0" borderId="2" xfId="0" applyFont="1" applyBorder="1" applyAlignment="1">
      <alignment vertical="center" wrapText="1"/>
    </xf>
    <xf numFmtId="0" fontId="7" fillId="0" borderId="2" xfId="0" applyFont="1" applyFill="1" applyBorder="1" applyAlignment="1">
      <alignment horizontal="center" vertical="center"/>
    </xf>
    <xf numFmtId="4" fontId="7" fillId="0" borderId="2" xfId="0" applyNumberFormat="1" applyFont="1" applyFill="1" applyBorder="1" applyAlignment="1">
      <alignment horizontal="center" vertical="center"/>
    </xf>
    <xf numFmtId="9" fontId="7" fillId="0" borderId="2" xfId="0" applyNumberFormat="1" applyFont="1" applyFill="1" applyBorder="1" applyAlignment="1">
      <alignment horizontal="center" vertical="center"/>
    </xf>
    <xf numFmtId="2" fontId="7" fillId="0" borderId="2"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0" xfId="0" applyFont="1" applyFill="1" applyAlignment="1">
      <alignment wrapText="1"/>
    </xf>
    <xf numFmtId="0" fontId="7" fillId="0" borderId="3" xfId="0" applyFont="1" applyFill="1" applyBorder="1" applyAlignment="1">
      <alignment horizontal="center" vertical="center"/>
    </xf>
    <xf numFmtId="0" fontId="7" fillId="0" borderId="4" xfId="0" applyFont="1" applyFill="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horizontal="center" vertical="center" wrapText="1"/>
    </xf>
    <xf numFmtId="4" fontId="7" fillId="0" borderId="0" xfId="0" applyNumberFormat="1" applyFont="1" applyBorder="1" applyAlignment="1">
      <alignment horizontal="center" vertical="center"/>
    </xf>
    <xf numFmtId="4"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0" fontId="9" fillId="0" borderId="0" xfId="0" applyFont="1" applyBorder="1" applyAlignment="1">
      <alignment vertical="center" wrapText="1"/>
    </xf>
    <xf numFmtId="0" fontId="7" fillId="0" borderId="0" xfId="0" applyFont="1"/>
    <xf numFmtId="4" fontId="7" fillId="0" borderId="0" xfId="0" applyNumberFormat="1" applyFont="1"/>
    <xf numFmtId="9" fontId="7" fillId="0" borderId="0" xfId="0" applyNumberFormat="1" applyFont="1"/>
    <xf numFmtId="0" fontId="7" fillId="0" borderId="1" xfId="0" applyFont="1" applyBorder="1" applyAlignment="1">
      <alignment horizontal="center" vertical="center" wrapText="1"/>
    </xf>
    <xf numFmtId="0" fontId="10" fillId="0" borderId="5" xfId="0" applyFont="1" applyBorder="1" applyAlignment="1">
      <alignment horizontal="center" vertical="center" wrapText="1"/>
    </xf>
    <xf numFmtId="4" fontId="7" fillId="0" borderId="6" xfId="0" applyNumberFormat="1" applyFont="1" applyBorder="1" applyAlignment="1">
      <alignment horizontal="center" vertical="center" wrapText="1"/>
    </xf>
    <xf numFmtId="9" fontId="7" fillId="0" borderId="2" xfId="1" applyNumberFormat="1" applyFont="1" applyBorder="1" applyAlignment="1">
      <alignment horizontal="center" vertical="center" wrapText="1"/>
    </xf>
    <xf numFmtId="0" fontId="7" fillId="0" borderId="2" xfId="0" applyFont="1" applyFill="1" applyBorder="1" applyAlignment="1">
      <alignment wrapText="1"/>
    </xf>
    <xf numFmtId="0" fontId="7" fillId="0" borderId="2" xfId="0" applyFont="1" applyBorder="1" applyAlignment="1">
      <alignmen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4" fontId="7" fillId="0" borderId="0" xfId="0" applyNumberFormat="1" applyFont="1" applyFill="1" applyBorder="1" applyAlignment="1">
      <alignment horizontal="center" vertical="center"/>
    </xf>
    <xf numFmtId="4"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wrapText="1"/>
    </xf>
    <xf numFmtId="4" fontId="7" fillId="0" borderId="0" xfId="0" applyNumberFormat="1" applyFont="1" applyBorder="1" applyAlignment="1">
      <alignment horizontal="center" vertical="center" wrapText="1"/>
    </xf>
    <xf numFmtId="0" fontId="7" fillId="0" borderId="0" xfId="0" applyFont="1" applyBorder="1"/>
    <xf numFmtId="4" fontId="7" fillId="0" borderId="0" xfId="0" applyNumberFormat="1" applyFont="1" applyBorder="1"/>
    <xf numFmtId="9" fontId="7" fillId="0" borderId="0" xfId="0" applyNumberFormat="1" applyFont="1" applyBorder="1"/>
    <xf numFmtId="9" fontId="7" fillId="0" borderId="2" xfId="0" applyNumberFormat="1"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0" xfId="0" applyFont="1" applyBorder="1" applyAlignment="1">
      <alignment vertical="top" wrapText="1"/>
    </xf>
    <xf numFmtId="2" fontId="7" fillId="0" borderId="0" xfId="0" applyNumberFormat="1" applyFont="1" applyBorder="1" applyAlignment="1">
      <alignment horizontal="center" vertical="center" wrapText="1"/>
    </xf>
    <xf numFmtId="2" fontId="7" fillId="0" borderId="0" xfId="0" applyNumberFormat="1" applyFont="1" applyBorder="1" applyAlignment="1">
      <alignment horizontal="center" vertical="center"/>
    </xf>
    <xf numFmtId="0" fontId="7" fillId="0" borderId="17" xfId="0" applyFont="1" applyBorder="1" applyAlignment="1">
      <alignment horizontal="center" vertical="center"/>
    </xf>
    <xf numFmtId="9"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wrapText="1"/>
    </xf>
    <xf numFmtId="9" fontId="7" fillId="0" borderId="2" xfId="0" applyNumberFormat="1" applyFont="1" applyBorder="1" applyAlignment="1">
      <alignment horizontal="center" vertical="center"/>
    </xf>
    <xf numFmtId="4" fontId="7" fillId="0" borderId="2" xfId="0" applyNumberFormat="1"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wrapText="1"/>
    </xf>
    <xf numFmtId="4" fontId="9" fillId="0" borderId="2" xfId="0" applyNumberFormat="1" applyFont="1" applyBorder="1" applyAlignment="1">
      <alignment horizontal="center" vertical="center"/>
    </xf>
    <xf numFmtId="2" fontId="9" fillId="0" borderId="2" xfId="0" applyNumberFormat="1" applyFont="1" applyBorder="1" applyAlignment="1">
      <alignment horizontal="center" vertical="center"/>
    </xf>
    <xf numFmtId="4" fontId="7" fillId="0" borderId="9" xfId="0" applyNumberFormat="1" applyFont="1" applyBorder="1" applyAlignment="1">
      <alignment horizontal="center" vertical="center" wrapText="1"/>
    </xf>
    <xf numFmtId="2" fontId="7" fillId="0" borderId="2" xfId="0" applyNumberFormat="1" applyFont="1" applyBorder="1" applyAlignment="1">
      <alignment horizontal="center" vertical="center"/>
    </xf>
    <xf numFmtId="0" fontId="8" fillId="0" borderId="0" xfId="0" applyFont="1"/>
    <xf numFmtId="0" fontId="9" fillId="0" borderId="5" xfId="0" applyFont="1" applyBorder="1" applyAlignment="1">
      <alignment horizontal="center" vertical="center" wrapText="1"/>
    </xf>
    <xf numFmtId="2" fontId="7" fillId="0" borderId="2" xfId="0" applyNumberFormat="1" applyFont="1" applyBorder="1" applyAlignment="1">
      <alignment horizontal="center" vertical="center" wrapText="1"/>
    </xf>
    <xf numFmtId="0" fontId="14" fillId="0" borderId="9" xfId="0" applyFont="1" applyBorder="1" applyAlignment="1">
      <alignment horizontal="left" vertical="center" wrapText="1"/>
    </xf>
    <xf numFmtId="0" fontId="14" fillId="0" borderId="2" xfId="0" applyFont="1" applyBorder="1" applyAlignment="1">
      <alignment vertical="top" wrapText="1"/>
    </xf>
    <xf numFmtId="0" fontId="14" fillId="0" borderId="2" xfId="0" applyFont="1" applyFill="1" applyBorder="1" applyAlignment="1">
      <alignment vertical="top" wrapText="1"/>
    </xf>
    <xf numFmtId="0" fontId="14" fillId="0" borderId="2"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xf>
    <xf numFmtId="0" fontId="1" fillId="0" borderId="0" xfId="0" applyFont="1" applyBorder="1" applyAlignment="1">
      <alignment horizontal="center" vertical="center" wrapText="1"/>
    </xf>
    <xf numFmtId="4" fontId="1" fillId="0" borderId="0" xfId="0" applyNumberFormat="1" applyFont="1" applyBorder="1" applyAlignment="1">
      <alignment horizontal="center" vertical="center"/>
    </xf>
    <xf numFmtId="9" fontId="1" fillId="0" borderId="0" xfId="0" applyNumberFormat="1" applyFont="1" applyBorder="1" applyAlignment="1">
      <alignment horizontal="center" vertical="center"/>
    </xf>
    <xf numFmtId="0" fontId="1" fillId="0" borderId="0" xfId="0" applyFont="1" applyFill="1" applyBorder="1" applyAlignment="1">
      <alignment vertical="center" wrapText="1"/>
    </xf>
    <xf numFmtId="0" fontId="5" fillId="0" borderId="0" xfId="0" applyFont="1" applyBorder="1" applyAlignment="1">
      <alignment wrapText="1"/>
    </xf>
    <xf numFmtId="4" fontId="3"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0" fontId="1" fillId="0" borderId="0" xfId="0" applyFont="1" applyBorder="1" applyAlignment="1">
      <alignment vertical="center"/>
    </xf>
    <xf numFmtId="0" fontId="1" fillId="0" borderId="0" xfId="0" applyFont="1" applyBorder="1" applyAlignment="1">
      <alignment wrapText="1"/>
    </xf>
    <xf numFmtId="4" fontId="1" fillId="0" borderId="0" xfId="0" applyNumberFormat="1" applyFont="1" applyBorder="1"/>
    <xf numFmtId="9" fontId="1" fillId="0" borderId="0" xfId="0" applyNumberFormat="1" applyFont="1" applyBorder="1"/>
    <xf numFmtId="0" fontId="7" fillId="0" borderId="2" xfId="0" applyFont="1" applyBorder="1" applyAlignment="1">
      <alignment horizontal="center" vertical="center"/>
    </xf>
    <xf numFmtId="9" fontId="3" fillId="0" borderId="0" xfId="0" applyNumberFormat="1" applyFont="1" applyBorder="1" applyAlignment="1">
      <alignment horizontal="center" vertical="center" wrapText="1"/>
    </xf>
    <xf numFmtId="9" fontId="9" fillId="0" borderId="2" xfId="0" applyNumberFormat="1" applyFont="1" applyBorder="1" applyAlignment="1">
      <alignment horizontal="center" vertical="center"/>
    </xf>
    <xf numFmtId="9" fontId="7" fillId="0" borderId="2" xfId="0" applyNumberFormat="1" applyFont="1" applyBorder="1" applyAlignment="1">
      <alignment horizontal="center" vertical="center" wrapText="1"/>
    </xf>
    <xf numFmtId="4" fontId="9" fillId="0" borderId="2" xfId="0" applyNumberFormat="1" applyFont="1" applyBorder="1" applyAlignment="1">
      <alignment horizontal="center" vertical="center"/>
    </xf>
    <xf numFmtId="9" fontId="7" fillId="0" borderId="9" xfId="0" applyNumberFormat="1" applyFont="1" applyBorder="1" applyAlignment="1">
      <alignment horizontal="center" vertical="center" wrapText="1"/>
    </xf>
    <xf numFmtId="4" fontId="9" fillId="0" borderId="5" xfId="0" applyNumberFormat="1" applyFont="1" applyBorder="1" applyAlignment="1">
      <alignment horizontal="center" vertical="center" wrapText="1"/>
    </xf>
    <xf numFmtId="4" fontId="9" fillId="0" borderId="16" xfId="0" applyNumberFormat="1" applyFont="1" applyBorder="1" applyAlignment="1">
      <alignment horizontal="center" vertical="center" wrapText="1"/>
    </xf>
    <xf numFmtId="9" fontId="7" fillId="0" borderId="8" xfId="1" applyNumberFormat="1" applyFont="1" applyBorder="1" applyAlignment="1">
      <alignment horizontal="center" vertical="center" wrapText="1"/>
    </xf>
    <xf numFmtId="9" fontId="7" fillId="0" borderId="9" xfId="1" applyNumberFormat="1" applyFont="1" applyBorder="1" applyAlignment="1">
      <alignment horizontal="center" vertical="center" wrapText="1"/>
    </xf>
    <xf numFmtId="4" fontId="7" fillId="0" borderId="8"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9" fontId="7" fillId="0" borderId="2" xfId="1" applyNumberFormat="1" applyFont="1" applyBorder="1" applyAlignment="1">
      <alignment horizontal="center" vertical="center" wrapText="1"/>
    </xf>
    <xf numFmtId="0" fontId="6" fillId="0" borderId="0" xfId="0" applyFont="1" applyBorder="1" applyAlignment="1">
      <alignment vertical="center" wrapText="1"/>
    </xf>
    <xf numFmtId="0" fontId="0" fillId="0" borderId="0" xfId="0" applyBorder="1" applyAlignment="1"/>
    <xf numFmtId="0" fontId="7" fillId="0" borderId="2" xfId="0" applyFont="1" applyBorder="1" applyAlignment="1">
      <alignment horizontal="center" vertical="center" wrapText="1"/>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9" fillId="0" borderId="5"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center" vertical="top" wrapText="1"/>
    </xf>
    <xf numFmtId="0" fontId="7" fillId="0" borderId="8" xfId="0" applyFont="1" applyBorder="1" applyAlignment="1">
      <alignment vertical="center" wrapText="1"/>
    </xf>
    <xf numFmtId="0" fontId="13" fillId="0" borderId="9" xfId="0" applyFont="1" applyBorder="1" applyAlignment="1">
      <alignment vertical="center" wrapText="1"/>
    </xf>
    <xf numFmtId="0" fontId="13" fillId="0" borderId="20" xfId="0" applyFont="1" applyBorder="1" applyAlignment="1">
      <alignment horizontal="center"/>
    </xf>
    <xf numFmtId="0" fontId="13" fillId="0" borderId="16" xfId="0" applyFont="1" applyBorder="1" applyAlignment="1">
      <alignment horizontal="center"/>
    </xf>
    <xf numFmtId="2"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wrapText="1"/>
    </xf>
    <xf numFmtId="2" fontId="9" fillId="0" borderId="2" xfId="0" applyNumberFormat="1" applyFont="1" applyBorder="1" applyAlignment="1">
      <alignment horizontal="center" vertical="center"/>
    </xf>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86"/>
  <sheetViews>
    <sheetView tabSelected="1" view="pageBreakPreview" zoomScaleNormal="95" zoomScaleSheetLayoutView="100" workbookViewId="0">
      <selection activeCell="D4" sqref="D4"/>
    </sheetView>
  </sheetViews>
  <sheetFormatPr defaultRowHeight="116.25" customHeight="1"/>
  <cols>
    <col min="1" max="1" width="3.25" style="2" bestFit="1" customWidth="1"/>
    <col min="2" max="2" width="36.75" style="11" customWidth="1"/>
    <col min="3" max="3" width="12" style="1" customWidth="1"/>
    <col min="4" max="4" width="15.25" style="17" customWidth="1"/>
    <col min="5" max="5" width="6.375" style="1" customWidth="1"/>
    <col min="6" max="6" width="8.25" style="1" customWidth="1"/>
    <col min="7" max="7" width="8.75" style="16" customWidth="1"/>
    <col min="8" max="8" width="6.5" style="18" customWidth="1"/>
    <col min="9" max="9" width="7.5" style="1" customWidth="1"/>
    <col min="10" max="10" width="11.875" style="1" customWidth="1"/>
    <col min="11" max="11" width="9" style="1" hidden="1" customWidth="1"/>
    <col min="12" max="12" width="14.5" style="1" bestFit="1" customWidth="1"/>
    <col min="13" max="13" width="11.375" style="1" customWidth="1"/>
    <col min="14" max="16384" width="9" style="1"/>
  </cols>
  <sheetData>
    <row r="1" spans="1:13" ht="24.75" customHeight="1" thickBot="1">
      <c r="B1" s="11" t="s">
        <v>104</v>
      </c>
      <c r="F1" s="16" t="s">
        <v>102</v>
      </c>
      <c r="G1" s="1"/>
    </row>
    <row r="2" spans="1:13" ht="42.75" customHeight="1">
      <c r="A2" s="140" t="s">
        <v>28</v>
      </c>
      <c r="B2" s="141"/>
      <c r="C2" s="141"/>
      <c r="D2" s="141"/>
      <c r="E2" s="142"/>
    </row>
    <row r="3" spans="1:13" ht="57.75" customHeight="1">
      <c r="A3" s="7" t="s">
        <v>0</v>
      </c>
      <c r="B3" s="3" t="s">
        <v>1</v>
      </c>
      <c r="C3" s="20" t="s">
        <v>55</v>
      </c>
      <c r="D3" s="9" t="s">
        <v>31</v>
      </c>
      <c r="E3" s="9" t="s">
        <v>41</v>
      </c>
      <c r="F3" s="12" t="s">
        <v>32</v>
      </c>
      <c r="G3" s="12" t="s">
        <v>33</v>
      </c>
      <c r="H3" s="19" t="s">
        <v>34</v>
      </c>
      <c r="I3" s="12" t="s">
        <v>35</v>
      </c>
      <c r="J3" s="10" t="s">
        <v>36</v>
      </c>
    </row>
    <row r="4" spans="1:13" ht="156.75" customHeight="1">
      <c r="A4" s="33" t="s">
        <v>2</v>
      </c>
      <c r="B4" s="27" t="s">
        <v>66</v>
      </c>
      <c r="C4" s="22" t="s">
        <v>15</v>
      </c>
      <c r="D4" s="22"/>
      <c r="E4" s="107">
        <v>40</v>
      </c>
      <c r="F4" s="90"/>
      <c r="G4" s="35"/>
      <c r="H4" s="36">
        <v>0.08</v>
      </c>
      <c r="I4" s="37">
        <f>G4*8%</f>
        <v>0</v>
      </c>
      <c r="J4" s="37">
        <f>G4+I4</f>
        <v>0</v>
      </c>
      <c r="K4" s="2">
        <v>0.23</v>
      </c>
      <c r="L4" s="2"/>
    </row>
    <row r="5" spans="1:13" ht="198" customHeight="1">
      <c r="A5" s="33" t="s">
        <v>3</v>
      </c>
      <c r="B5" s="27" t="s">
        <v>91</v>
      </c>
      <c r="C5" s="22" t="s">
        <v>16</v>
      </c>
      <c r="D5" s="22"/>
      <c r="E5" s="107">
        <v>3500</v>
      </c>
      <c r="F5" s="90"/>
      <c r="G5" s="90"/>
      <c r="H5" s="36">
        <v>0.23</v>
      </c>
      <c r="I5" s="37">
        <f>G5*23%</f>
        <v>0</v>
      </c>
      <c r="J5" s="96">
        <f t="shared" ref="J5:J17" si="0">G5+I5</f>
        <v>0</v>
      </c>
      <c r="K5" s="2">
        <v>0.23</v>
      </c>
    </row>
    <row r="6" spans="1:13" ht="110.25" customHeight="1">
      <c r="A6" s="33" t="s">
        <v>4</v>
      </c>
      <c r="B6" s="92" t="s">
        <v>67</v>
      </c>
      <c r="C6" s="22" t="s">
        <v>17</v>
      </c>
      <c r="D6" s="22"/>
      <c r="E6" s="107">
        <v>50</v>
      </c>
      <c r="F6" s="90"/>
      <c r="G6" s="90"/>
      <c r="H6" s="36">
        <v>0.23</v>
      </c>
      <c r="I6" s="37">
        <f t="shared" ref="I6:I17" si="1">G6*23%</f>
        <v>0</v>
      </c>
      <c r="J6" s="96">
        <f t="shared" si="0"/>
        <v>0</v>
      </c>
      <c r="K6" s="2">
        <v>0.23</v>
      </c>
    </row>
    <row r="7" spans="1:13" ht="93.75" customHeight="1">
      <c r="A7" s="33" t="s">
        <v>5</v>
      </c>
      <c r="B7" s="38" t="s">
        <v>68</v>
      </c>
      <c r="C7" s="22" t="s">
        <v>18</v>
      </c>
      <c r="D7" s="22"/>
      <c r="E7" s="107">
        <v>30</v>
      </c>
      <c r="F7" s="90"/>
      <c r="G7" s="90"/>
      <c r="H7" s="36">
        <v>0.23</v>
      </c>
      <c r="I7" s="37">
        <f t="shared" si="1"/>
        <v>0</v>
      </c>
      <c r="J7" s="96">
        <f t="shared" si="0"/>
        <v>0</v>
      </c>
      <c r="K7" s="2">
        <v>0.23</v>
      </c>
    </row>
    <row r="8" spans="1:13" ht="109.5" customHeight="1">
      <c r="A8" s="33" t="s">
        <v>6</v>
      </c>
      <c r="B8" s="26" t="s">
        <v>69</v>
      </c>
      <c r="C8" s="28" t="s">
        <v>15</v>
      </c>
      <c r="D8" s="28"/>
      <c r="E8" s="109">
        <v>500</v>
      </c>
      <c r="F8" s="40"/>
      <c r="G8" s="90"/>
      <c r="H8" s="41">
        <v>0.23</v>
      </c>
      <c r="I8" s="42">
        <f t="shared" si="1"/>
        <v>0</v>
      </c>
      <c r="J8" s="96">
        <f t="shared" si="0"/>
        <v>0</v>
      </c>
      <c r="K8" s="2">
        <v>0.23</v>
      </c>
      <c r="M8" s="97"/>
    </row>
    <row r="9" spans="1:13" ht="176.25" customHeight="1">
      <c r="A9" s="43" t="s">
        <v>7</v>
      </c>
      <c r="B9" s="44" t="s">
        <v>78</v>
      </c>
      <c r="C9" s="28" t="s">
        <v>88</v>
      </c>
      <c r="D9" s="28"/>
      <c r="E9" s="109">
        <v>800</v>
      </c>
      <c r="F9" s="40"/>
      <c r="G9" s="90"/>
      <c r="H9" s="41">
        <v>0.23</v>
      </c>
      <c r="I9" s="42">
        <f t="shared" si="1"/>
        <v>0</v>
      </c>
      <c r="J9" s="96">
        <f t="shared" si="0"/>
        <v>0</v>
      </c>
      <c r="K9" s="2">
        <v>0.23</v>
      </c>
    </row>
    <row r="10" spans="1:13" ht="111.75" customHeight="1">
      <c r="A10" s="33" t="s">
        <v>8</v>
      </c>
      <c r="B10" s="44" t="s">
        <v>70</v>
      </c>
      <c r="C10" s="28" t="s">
        <v>63</v>
      </c>
      <c r="D10" s="28"/>
      <c r="E10" s="109">
        <v>200</v>
      </c>
      <c r="F10" s="40"/>
      <c r="G10" s="90"/>
      <c r="H10" s="41">
        <v>0.23</v>
      </c>
      <c r="I10" s="42">
        <f t="shared" si="1"/>
        <v>0</v>
      </c>
      <c r="J10" s="96">
        <f t="shared" si="0"/>
        <v>0</v>
      </c>
      <c r="K10" s="2">
        <v>0.23</v>
      </c>
    </row>
    <row r="11" spans="1:13" ht="83.25" customHeight="1">
      <c r="A11" s="33" t="s">
        <v>9</v>
      </c>
      <c r="B11" s="27" t="s">
        <v>89</v>
      </c>
      <c r="C11" s="22" t="s">
        <v>56</v>
      </c>
      <c r="D11" s="22"/>
      <c r="E11" s="107">
        <v>50</v>
      </c>
      <c r="F11" s="90"/>
      <c r="G11" s="90"/>
      <c r="H11" s="36">
        <v>0.23</v>
      </c>
      <c r="I11" s="37">
        <f t="shared" si="1"/>
        <v>0</v>
      </c>
      <c r="J11" s="96">
        <f t="shared" si="0"/>
        <v>0</v>
      </c>
      <c r="K11" s="2">
        <v>0.23</v>
      </c>
    </row>
    <row r="12" spans="1:13" ht="39.75" customHeight="1">
      <c r="A12" s="33" t="s">
        <v>10</v>
      </c>
      <c r="B12" s="92" t="s">
        <v>90</v>
      </c>
      <c r="C12" s="22" t="s">
        <v>57</v>
      </c>
      <c r="D12" s="22"/>
      <c r="E12" s="107">
        <v>70</v>
      </c>
      <c r="F12" s="90"/>
      <c r="G12" s="90"/>
      <c r="H12" s="36">
        <v>0.23</v>
      </c>
      <c r="I12" s="37">
        <f t="shared" si="1"/>
        <v>0</v>
      </c>
      <c r="J12" s="96">
        <f t="shared" si="0"/>
        <v>0</v>
      </c>
      <c r="K12" s="2">
        <v>0.23</v>
      </c>
    </row>
    <row r="13" spans="1:13" ht="51.75" customHeight="1">
      <c r="A13" s="33" t="s">
        <v>11</v>
      </c>
      <c r="B13" s="38" t="s">
        <v>43</v>
      </c>
      <c r="C13" s="22" t="s">
        <v>19</v>
      </c>
      <c r="D13" s="22"/>
      <c r="E13" s="107">
        <v>3000</v>
      </c>
      <c r="F13" s="90"/>
      <c r="G13" s="90"/>
      <c r="H13" s="36">
        <v>0.23</v>
      </c>
      <c r="I13" s="37">
        <f t="shared" si="1"/>
        <v>0</v>
      </c>
      <c r="J13" s="96">
        <f t="shared" si="0"/>
        <v>0</v>
      </c>
      <c r="K13" s="2">
        <v>0.23</v>
      </c>
    </row>
    <row r="14" spans="1:13" ht="46.5" customHeight="1">
      <c r="A14" s="43" t="s">
        <v>12</v>
      </c>
      <c r="B14" s="44" t="s">
        <v>44</v>
      </c>
      <c r="C14" s="28" t="s">
        <v>58</v>
      </c>
      <c r="D14" s="28"/>
      <c r="E14" s="109">
        <v>5</v>
      </c>
      <c r="F14" s="40"/>
      <c r="G14" s="90"/>
      <c r="H14" s="41">
        <v>0.23</v>
      </c>
      <c r="I14" s="42">
        <f t="shared" si="1"/>
        <v>0</v>
      </c>
      <c r="J14" s="96">
        <f t="shared" si="0"/>
        <v>0</v>
      </c>
      <c r="K14" s="29">
        <v>0.23</v>
      </c>
    </row>
    <row r="15" spans="1:13" ht="46.5" customHeight="1">
      <c r="A15" s="43" t="s">
        <v>13</v>
      </c>
      <c r="B15" s="46" t="s">
        <v>62</v>
      </c>
      <c r="C15" s="28" t="s">
        <v>61</v>
      </c>
      <c r="D15" s="28"/>
      <c r="E15" s="109">
        <v>300</v>
      </c>
      <c r="F15" s="40"/>
      <c r="G15" s="90"/>
      <c r="H15" s="41">
        <v>0.23</v>
      </c>
      <c r="I15" s="42">
        <f t="shared" si="1"/>
        <v>0</v>
      </c>
      <c r="J15" s="96">
        <f t="shared" si="0"/>
        <v>0</v>
      </c>
      <c r="K15" s="29"/>
    </row>
    <row r="16" spans="1:13" ht="37.5" customHeight="1">
      <c r="A16" s="43">
        <v>13</v>
      </c>
      <c r="B16" s="44" t="s">
        <v>14</v>
      </c>
      <c r="C16" s="28" t="s">
        <v>20</v>
      </c>
      <c r="D16" s="28"/>
      <c r="E16" s="109">
        <v>200</v>
      </c>
      <c r="F16" s="40"/>
      <c r="G16" s="90"/>
      <c r="H16" s="41">
        <v>0.23</v>
      </c>
      <c r="I16" s="42">
        <f t="shared" si="1"/>
        <v>0</v>
      </c>
      <c r="J16" s="96">
        <f t="shared" si="0"/>
        <v>0</v>
      </c>
      <c r="K16" s="31">
        <v>0.23</v>
      </c>
      <c r="M16" s="1" t="s">
        <v>27</v>
      </c>
    </row>
    <row r="17" spans="1:13" ht="84.75" customHeight="1" thickBot="1">
      <c r="A17" s="47">
        <v>14</v>
      </c>
      <c r="B17" s="48" t="s">
        <v>64</v>
      </c>
      <c r="C17" s="30" t="s">
        <v>65</v>
      </c>
      <c r="D17" s="30"/>
      <c r="E17" s="111">
        <v>500</v>
      </c>
      <c r="F17" s="40"/>
      <c r="G17" s="90"/>
      <c r="H17" s="41">
        <v>0.23</v>
      </c>
      <c r="I17" s="42">
        <f t="shared" si="1"/>
        <v>0</v>
      </c>
      <c r="J17" s="96">
        <f t="shared" si="0"/>
        <v>0</v>
      </c>
      <c r="K17" s="29">
        <v>0.23</v>
      </c>
      <c r="M17" s="4"/>
    </row>
    <row r="18" spans="1:13" ht="36.75" customHeight="1">
      <c r="A18" s="49"/>
      <c r="B18" s="50"/>
      <c r="C18" s="49"/>
      <c r="D18" s="51"/>
      <c r="E18" s="49"/>
      <c r="F18" s="52"/>
      <c r="G18" s="53" t="s">
        <v>38</v>
      </c>
      <c r="H18" s="126" t="s">
        <v>39</v>
      </c>
      <c r="I18" s="126"/>
      <c r="J18" s="54" t="s">
        <v>40</v>
      </c>
      <c r="K18" s="2"/>
      <c r="M18" s="4"/>
    </row>
    <row r="19" spans="1:13" ht="64.5" customHeight="1" thickBot="1">
      <c r="A19" s="49"/>
      <c r="B19" s="55" t="s">
        <v>74</v>
      </c>
      <c r="C19" s="49"/>
      <c r="D19" s="51"/>
      <c r="E19" s="49"/>
      <c r="F19" s="52"/>
      <c r="G19" s="93">
        <f>SUM(G4:G18)</f>
        <v>0</v>
      </c>
      <c r="H19" s="127"/>
      <c r="I19" s="127"/>
      <c r="J19" s="94">
        <f>SUM(J4:J17)</f>
        <v>0</v>
      </c>
      <c r="K19" s="2"/>
      <c r="M19" s="4"/>
    </row>
    <row r="20" spans="1:13" ht="39" customHeight="1">
      <c r="A20" s="143" t="s">
        <v>29</v>
      </c>
      <c r="B20" s="144"/>
      <c r="C20" s="144"/>
      <c r="D20" s="144"/>
      <c r="E20" s="145"/>
      <c r="F20" s="56"/>
      <c r="G20" s="57"/>
      <c r="H20" s="58"/>
      <c r="I20" s="56"/>
      <c r="J20" s="56"/>
    </row>
    <row r="21" spans="1:13" ht="52.5" customHeight="1">
      <c r="A21" s="59" t="s">
        <v>0</v>
      </c>
      <c r="B21" s="23" t="s">
        <v>1</v>
      </c>
      <c r="C21" s="60" t="s">
        <v>55</v>
      </c>
      <c r="D21" s="22" t="s">
        <v>31</v>
      </c>
      <c r="E21" s="61" t="s">
        <v>42</v>
      </c>
      <c r="F21" s="53" t="s">
        <v>32</v>
      </c>
      <c r="G21" s="53" t="s">
        <v>33</v>
      </c>
      <c r="H21" s="62" t="s">
        <v>34</v>
      </c>
      <c r="I21" s="53" t="s">
        <v>35</v>
      </c>
      <c r="J21" s="38" t="s">
        <v>36</v>
      </c>
    </row>
    <row r="22" spans="1:13" ht="29.25" customHeight="1">
      <c r="A22" s="33">
        <v>1</v>
      </c>
      <c r="B22" s="26" t="s">
        <v>92</v>
      </c>
      <c r="C22" s="22" t="s">
        <v>59</v>
      </c>
      <c r="D22" s="22"/>
      <c r="E22" s="107">
        <v>1</v>
      </c>
      <c r="F22" s="90"/>
      <c r="G22" s="35"/>
      <c r="H22" s="36">
        <v>0.23</v>
      </c>
      <c r="I22" s="35">
        <f>G22*23%</f>
        <v>0</v>
      </c>
      <c r="J22" s="35">
        <f>SUM(G22,I22)</f>
        <v>0</v>
      </c>
    </row>
    <row r="23" spans="1:13" ht="87" customHeight="1">
      <c r="A23" s="33">
        <v>2</v>
      </c>
      <c r="B23" s="27" t="s">
        <v>94</v>
      </c>
      <c r="C23" s="22" t="s">
        <v>59</v>
      </c>
      <c r="D23" s="22"/>
      <c r="E23" s="107">
        <v>1</v>
      </c>
      <c r="F23" s="90"/>
      <c r="G23" s="90"/>
      <c r="H23" s="36">
        <v>0.23</v>
      </c>
      <c r="I23" s="35">
        <f t="shared" ref="I23:I43" si="2">G23*23%</f>
        <v>0</v>
      </c>
      <c r="J23" s="90">
        <f t="shared" ref="J23:J43" si="3">SUM(G23,I23)</f>
        <v>0</v>
      </c>
    </row>
    <row r="24" spans="1:13" ht="26.25" customHeight="1">
      <c r="A24" s="91">
        <v>3</v>
      </c>
      <c r="B24" s="27" t="s">
        <v>83</v>
      </c>
      <c r="C24" s="22" t="s">
        <v>59</v>
      </c>
      <c r="D24" s="22"/>
      <c r="E24" s="107">
        <v>1</v>
      </c>
      <c r="F24" s="90"/>
      <c r="G24" s="90"/>
      <c r="H24" s="89">
        <v>0.23</v>
      </c>
      <c r="I24" s="90">
        <f t="shared" si="2"/>
        <v>0</v>
      </c>
      <c r="J24" s="90">
        <f t="shared" si="3"/>
        <v>0</v>
      </c>
    </row>
    <row r="25" spans="1:13" ht="59.25" customHeight="1">
      <c r="A25" s="91">
        <v>4</v>
      </c>
      <c r="B25" s="27" t="s">
        <v>93</v>
      </c>
      <c r="C25" s="22" t="s">
        <v>59</v>
      </c>
      <c r="D25" s="22"/>
      <c r="E25" s="107">
        <v>1</v>
      </c>
      <c r="F25" s="90"/>
      <c r="G25" s="90"/>
      <c r="H25" s="89">
        <v>0.23</v>
      </c>
      <c r="I25" s="90">
        <f t="shared" si="2"/>
        <v>0</v>
      </c>
      <c r="J25" s="90">
        <f t="shared" si="3"/>
        <v>0</v>
      </c>
    </row>
    <row r="26" spans="1:13" ht="38.25" customHeight="1">
      <c r="A26" s="91">
        <v>5</v>
      </c>
      <c r="B26" s="27" t="s">
        <v>84</v>
      </c>
      <c r="C26" s="22" t="s">
        <v>59</v>
      </c>
      <c r="D26" s="22"/>
      <c r="E26" s="107">
        <v>1</v>
      </c>
      <c r="F26" s="90"/>
      <c r="G26" s="90"/>
      <c r="H26" s="89">
        <v>0.23</v>
      </c>
      <c r="I26" s="90">
        <f t="shared" si="2"/>
        <v>0</v>
      </c>
      <c r="J26" s="90">
        <f t="shared" si="3"/>
        <v>0</v>
      </c>
    </row>
    <row r="27" spans="1:13" ht="30.75" customHeight="1">
      <c r="A27" s="33">
        <v>6</v>
      </c>
      <c r="B27" s="27" t="s">
        <v>85</v>
      </c>
      <c r="C27" s="22" t="s">
        <v>59</v>
      </c>
      <c r="D27" s="23"/>
      <c r="E27" s="108">
        <v>5</v>
      </c>
      <c r="F27" s="90"/>
      <c r="G27" s="90"/>
      <c r="H27" s="36">
        <v>0.23</v>
      </c>
      <c r="I27" s="35">
        <f t="shared" si="2"/>
        <v>0</v>
      </c>
      <c r="J27" s="90">
        <f t="shared" si="3"/>
        <v>0</v>
      </c>
    </row>
    <row r="28" spans="1:13" ht="51.75" customHeight="1">
      <c r="A28" s="33">
        <v>7</v>
      </c>
      <c r="B28" s="27" t="s">
        <v>49</v>
      </c>
      <c r="C28" s="23" t="s">
        <v>21</v>
      </c>
      <c r="D28" s="23"/>
      <c r="E28" s="108">
        <v>20</v>
      </c>
      <c r="F28" s="90"/>
      <c r="G28" s="90"/>
      <c r="H28" s="36">
        <v>0.23</v>
      </c>
      <c r="I28" s="35">
        <f t="shared" si="2"/>
        <v>0</v>
      </c>
      <c r="J28" s="90">
        <f t="shared" si="3"/>
        <v>0</v>
      </c>
    </row>
    <row r="29" spans="1:13" ht="63" customHeight="1">
      <c r="A29" s="33">
        <v>8</v>
      </c>
      <c r="B29" s="27" t="s">
        <v>45</v>
      </c>
      <c r="C29" s="22" t="s">
        <v>59</v>
      </c>
      <c r="D29" s="22"/>
      <c r="E29" s="107">
        <v>20</v>
      </c>
      <c r="F29" s="90"/>
      <c r="G29" s="90"/>
      <c r="H29" s="36">
        <v>0.23</v>
      </c>
      <c r="I29" s="35">
        <f t="shared" si="2"/>
        <v>0</v>
      </c>
      <c r="J29" s="90">
        <f t="shared" si="3"/>
        <v>0</v>
      </c>
    </row>
    <row r="30" spans="1:13" ht="52.5" customHeight="1">
      <c r="A30" s="33">
        <v>9</v>
      </c>
      <c r="B30" s="27" t="s">
        <v>46</v>
      </c>
      <c r="C30" s="22" t="s">
        <v>59</v>
      </c>
      <c r="D30" s="22"/>
      <c r="E30" s="107">
        <v>50</v>
      </c>
      <c r="F30" s="90"/>
      <c r="G30" s="90"/>
      <c r="H30" s="36">
        <v>0.23</v>
      </c>
      <c r="I30" s="35">
        <f t="shared" si="2"/>
        <v>0</v>
      </c>
      <c r="J30" s="90">
        <f t="shared" si="3"/>
        <v>0</v>
      </c>
    </row>
    <row r="31" spans="1:13" ht="62.25" customHeight="1">
      <c r="A31" s="33">
        <v>10</v>
      </c>
      <c r="B31" s="26" t="s">
        <v>86</v>
      </c>
      <c r="C31" s="22" t="s">
        <v>59</v>
      </c>
      <c r="D31" s="28"/>
      <c r="E31" s="109">
        <v>3</v>
      </c>
      <c r="F31" s="40"/>
      <c r="G31" s="90"/>
      <c r="H31" s="36">
        <v>0.23</v>
      </c>
      <c r="I31" s="35">
        <f t="shared" si="2"/>
        <v>0</v>
      </c>
      <c r="J31" s="90">
        <f t="shared" si="3"/>
        <v>0</v>
      </c>
    </row>
    <row r="32" spans="1:13" ht="53.25" customHeight="1">
      <c r="A32" s="33">
        <v>11</v>
      </c>
      <c r="B32" s="26" t="s">
        <v>87</v>
      </c>
      <c r="C32" s="22" t="s">
        <v>59</v>
      </c>
      <c r="D32" s="28"/>
      <c r="E32" s="109">
        <v>3</v>
      </c>
      <c r="F32" s="40"/>
      <c r="G32" s="90"/>
      <c r="H32" s="36">
        <v>0.23</v>
      </c>
      <c r="I32" s="35">
        <f t="shared" si="2"/>
        <v>0</v>
      </c>
      <c r="J32" s="90">
        <f t="shared" si="3"/>
        <v>0</v>
      </c>
    </row>
    <row r="33" spans="1:10" ht="54.75" customHeight="1">
      <c r="A33" s="33">
        <v>12</v>
      </c>
      <c r="B33" s="44" t="s">
        <v>22</v>
      </c>
      <c r="C33" s="22" t="s">
        <v>59</v>
      </c>
      <c r="D33" s="28"/>
      <c r="E33" s="107">
        <v>10</v>
      </c>
      <c r="F33" s="40"/>
      <c r="G33" s="90"/>
      <c r="H33" s="36">
        <v>0.23</v>
      </c>
      <c r="I33" s="35">
        <f t="shared" si="2"/>
        <v>0</v>
      </c>
      <c r="J33" s="90">
        <f t="shared" si="3"/>
        <v>0</v>
      </c>
    </row>
    <row r="34" spans="1:10" ht="72" customHeight="1">
      <c r="A34" s="34">
        <v>13</v>
      </c>
      <c r="B34" s="26" t="s">
        <v>47</v>
      </c>
      <c r="C34" s="22" t="s">
        <v>59</v>
      </c>
      <c r="D34" s="45"/>
      <c r="E34" s="110">
        <v>15</v>
      </c>
      <c r="F34" s="40"/>
      <c r="G34" s="90"/>
      <c r="H34" s="36">
        <v>0.23</v>
      </c>
      <c r="I34" s="35">
        <f t="shared" si="2"/>
        <v>0</v>
      </c>
      <c r="J34" s="90">
        <f t="shared" si="3"/>
        <v>0</v>
      </c>
    </row>
    <row r="35" spans="1:10" ht="72" customHeight="1">
      <c r="A35" s="39">
        <v>14</v>
      </c>
      <c r="B35" s="26" t="s">
        <v>79</v>
      </c>
      <c r="C35" s="28" t="s">
        <v>59</v>
      </c>
      <c r="D35" s="45"/>
      <c r="E35" s="110">
        <v>10</v>
      </c>
      <c r="F35" s="40"/>
      <c r="G35" s="90"/>
      <c r="H35" s="41">
        <v>0.23</v>
      </c>
      <c r="I35" s="40">
        <f t="shared" si="2"/>
        <v>0</v>
      </c>
      <c r="J35" s="90">
        <f t="shared" si="3"/>
        <v>0</v>
      </c>
    </row>
    <row r="36" spans="1:10" ht="302.25" customHeight="1">
      <c r="A36" s="39">
        <v>15</v>
      </c>
      <c r="B36" s="63" t="s">
        <v>54</v>
      </c>
      <c r="C36" s="28" t="s">
        <v>59</v>
      </c>
      <c r="D36" s="45"/>
      <c r="E36" s="110">
        <v>40</v>
      </c>
      <c r="F36" s="40"/>
      <c r="G36" s="90"/>
      <c r="H36" s="41">
        <v>0.23</v>
      </c>
      <c r="I36" s="40">
        <f t="shared" si="2"/>
        <v>0</v>
      </c>
      <c r="J36" s="90">
        <f t="shared" si="3"/>
        <v>0</v>
      </c>
    </row>
    <row r="37" spans="1:10" ht="42" customHeight="1">
      <c r="A37" s="34">
        <v>16</v>
      </c>
      <c r="B37" s="64" t="s">
        <v>50</v>
      </c>
      <c r="C37" s="22" t="s">
        <v>59</v>
      </c>
      <c r="D37" s="45"/>
      <c r="E37" s="110">
        <v>20</v>
      </c>
      <c r="F37" s="40"/>
      <c r="G37" s="90"/>
      <c r="H37" s="36">
        <v>0.23</v>
      </c>
      <c r="I37" s="35">
        <f t="shared" si="2"/>
        <v>0</v>
      </c>
      <c r="J37" s="90">
        <f t="shared" si="3"/>
        <v>0</v>
      </c>
    </row>
    <row r="38" spans="1:10" ht="31.5" customHeight="1">
      <c r="A38" s="34">
        <v>17</v>
      </c>
      <c r="B38" s="64" t="s">
        <v>51</v>
      </c>
      <c r="C38" s="22" t="s">
        <v>59</v>
      </c>
      <c r="D38" s="45"/>
      <c r="E38" s="110">
        <v>10</v>
      </c>
      <c r="F38" s="40"/>
      <c r="G38" s="90"/>
      <c r="H38" s="36">
        <v>0.23</v>
      </c>
      <c r="I38" s="35">
        <f t="shared" si="2"/>
        <v>0</v>
      </c>
      <c r="J38" s="90">
        <f t="shared" si="3"/>
        <v>0</v>
      </c>
    </row>
    <row r="39" spans="1:10" ht="49.5" customHeight="1">
      <c r="A39" s="34">
        <v>18</v>
      </c>
      <c r="B39" s="64" t="s">
        <v>48</v>
      </c>
      <c r="C39" s="22" t="s">
        <v>59</v>
      </c>
      <c r="D39" s="45"/>
      <c r="E39" s="110">
        <v>20</v>
      </c>
      <c r="F39" s="40"/>
      <c r="G39" s="90"/>
      <c r="H39" s="36">
        <v>0.23</v>
      </c>
      <c r="I39" s="35">
        <f t="shared" si="2"/>
        <v>0</v>
      </c>
      <c r="J39" s="90">
        <f t="shared" si="3"/>
        <v>0</v>
      </c>
    </row>
    <row r="40" spans="1:10" ht="43.5" customHeight="1">
      <c r="A40" s="34">
        <v>19</v>
      </c>
      <c r="B40" s="27" t="s">
        <v>52</v>
      </c>
      <c r="C40" s="22" t="s">
        <v>59</v>
      </c>
      <c r="D40" s="45"/>
      <c r="E40" s="110">
        <v>5</v>
      </c>
      <c r="F40" s="40"/>
      <c r="G40" s="90"/>
      <c r="H40" s="36">
        <v>0.23</v>
      </c>
      <c r="I40" s="35">
        <f t="shared" si="2"/>
        <v>0</v>
      </c>
      <c r="J40" s="90">
        <f t="shared" si="3"/>
        <v>0</v>
      </c>
    </row>
    <row r="41" spans="1:10" ht="42" customHeight="1">
      <c r="A41" s="34">
        <v>20</v>
      </c>
      <c r="B41" s="27" t="s">
        <v>53</v>
      </c>
      <c r="C41" s="22" t="s">
        <v>59</v>
      </c>
      <c r="D41" s="45"/>
      <c r="E41" s="110">
        <v>20</v>
      </c>
      <c r="F41" s="40"/>
      <c r="G41" s="90"/>
      <c r="H41" s="36">
        <v>0.23</v>
      </c>
      <c r="I41" s="35">
        <f t="shared" si="2"/>
        <v>0</v>
      </c>
      <c r="J41" s="90">
        <f t="shared" si="3"/>
        <v>0</v>
      </c>
    </row>
    <row r="42" spans="1:10" ht="47.25" customHeight="1">
      <c r="A42" s="34">
        <v>21</v>
      </c>
      <c r="B42" s="27" t="s">
        <v>82</v>
      </c>
      <c r="C42" s="22" t="s">
        <v>59</v>
      </c>
      <c r="D42" s="45"/>
      <c r="E42" s="110">
        <v>5</v>
      </c>
      <c r="F42" s="40"/>
      <c r="G42" s="90"/>
      <c r="H42" s="36">
        <v>0.23</v>
      </c>
      <c r="I42" s="35">
        <f t="shared" si="2"/>
        <v>0</v>
      </c>
      <c r="J42" s="90">
        <f t="shared" si="3"/>
        <v>0</v>
      </c>
    </row>
    <row r="43" spans="1:10" ht="37.5" customHeight="1">
      <c r="A43" s="34">
        <v>22</v>
      </c>
      <c r="B43" s="64" t="s">
        <v>81</v>
      </c>
      <c r="C43" s="22" t="s">
        <v>59</v>
      </c>
      <c r="D43" s="45"/>
      <c r="E43" s="110">
        <v>5</v>
      </c>
      <c r="F43" s="40"/>
      <c r="G43" s="90"/>
      <c r="H43" s="36">
        <v>0.23</v>
      </c>
      <c r="I43" s="35">
        <f t="shared" si="2"/>
        <v>0</v>
      </c>
      <c r="J43" s="90">
        <f t="shared" si="3"/>
        <v>0</v>
      </c>
    </row>
    <row r="44" spans="1:10" ht="39.75" customHeight="1">
      <c r="A44" s="49"/>
      <c r="B44" s="65"/>
      <c r="C44" s="66"/>
      <c r="D44" s="66"/>
      <c r="E44" s="67"/>
      <c r="F44" s="68"/>
      <c r="G44" s="69" t="s">
        <v>38</v>
      </c>
      <c r="H44" s="128" t="s">
        <v>39</v>
      </c>
      <c r="I44" s="128"/>
      <c r="J44" s="70" t="s">
        <v>40</v>
      </c>
    </row>
    <row r="45" spans="1:10" ht="64.5" customHeight="1">
      <c r="A45" s="49"/>
      <c r="B45" s="65"/>
      <c r="C45" s="66"/>
      <c r="D45" s="66"/>
      <c r="E45" s="67"/>
      <c r="F45" s="68"/>
      <c r="G45" s="93">
        <f>SUM(G22:G44)</f>
        <v>0</v>
      </c>
      <c r="H45" s="129"/>
      <c r="I45" s="130"/>
      <c r="J45" s="93">
        <f>SUM(J22:J44)</f>
        <v>0</v>
      </c>
    </row>
    <row r="46" spans="1:10" ht="103.5" customHeight="1" thickBot="1">
      <c r="A46" s="49"/>
      <c r="B46" s="65"/>
      <c r="C46" s="66"/>
      <c r="D46" s="66"/>
      <c r="E46" s="67"/>
      <c r="F46" s="68"/>
      <c r="G46" s="52"/>
      <c r="H46" s="71"/>
      <c r="I46" s="71"/>
      <c r="J46" s="52"/>
    </row>
    <row r="47" spans="1:10" ht="36.75" customHeight="1">
      <c r="A47" s="146" t="s">
        <v>30</v>
      </c>
      <c r="B47" s="147"/>
      <c r="C47" s="147"/>
      <c r="D47" s="147"/>
      <c r="E47" s="148"/>
      <c r="F47" s="72"/>
      <c r="G47" s="73"/>
      <c r="H47" s="74"/>
      <c r="I47" s="72"/>
      <c r="J47" s="72"/>
    </row>
    <row r="48" spans="1:10" ht="27.75" customHeight="1">
      <c r="A48" s="123" t="s">
        <v>0</v>
      </c>
      <c r="B48" s="154" t="s">
        <v>1</v>
      </c>
      <c r="C48" s="155" t="s">
        <v>55</v>
      </c>
      <c r="D48" s="155" t="s">
        <v>37</v>
      </c>
      <c r="E48" s="23" t="s">
        <v>23</v>
      </c>
      <c r="F48" s="133" t="s">
        <v>32</v>
      </c>
      <c r="G48" s="133" t="s">
        <v>33</v>
      </c>
      <c r="H48" s="131" t="s">
        <v>34</v>
      </c>
      <c r="I48" s="133" t="s">
        <v>35</v>
      </c>
      <c r="J48" s="150" t="s">
        <v>36</v>
      </c>
    </row>
    <row r="49" spans="1:10" ht="52.5" customHeight="1">
      <c r="A49" s="123"/>
      <c r="B49" s="154"/>
      <c r="C49" s="155"/>
      <c r="D49" s="155"/>
      <c r="E49" s="23" t="s">
        <v>24</v>
      </c>
      <c r="F49" s="134"/>
      <c r="G49" s="134"/>
      <c r="H49" s="132"/>
      <c r="I49" s="134"/>
      <c r="J49" s="151"/>
    </row>
    <row r="50" spans="1:10" ht="138.75" customHeight="1">
      <c r="A50" s="152" t="s">
        <v>2</v>
      </c>
      <c r="B50" s="156" t="s">
        <v>95</v>
      </c>
      <c r="C50" s="150" t="s">
        <v>75</v>
      </c>
      <c r="D50" s="150"/>
      <c r="E50" s="153">
        <v>3500</v>
      </c>
      <c r="F50" s="161"/>
      <c r="G50" s="135"/>
      <c r="H50" s="126">
        <v>0.23</v>
      </c>
      <c r="I50" s="161">
        <f>PRODUCT(G50,H50)</f>
        <v>0.23</v>
      </c>
      <c r="J50" s="160">
        <f>SUM(G50,I50)</f>
        <v>0.23</v>
      </c>
    </row>
    <row r="51" spans="1:10" ht="12" customHeight="1">
      <c r="A51" s="152"/>
      <c r="B51" s="157"/>
      <c r="C51" s="151"/>
      <c r="D51" s="151"/>
      <c r="E51" s="153"/>
      <c r="F51" s="161"/>
      <c r="G51" s="135"/>
      <c r="H51" s="126"/>
      <c r="I51" s="161"/>
      <c r="J51" s="160"/>
    </row>
    <row r="52" spans="1:10" ht="87.75" customHeight="1">
      <c r="A52" s="33" t="s">
        <v>3</v>
      </c>
      <c r="B52" s="38" t="s">
        <v>71</v>
      </c>
      <c r="C52" s="22" t="s">
        <v>25</v>
      </c>
      <c r="D52" s="22"/>
      <c r="E52" s="98">
        <v>700</v>
      </c>
      <c r="F52" s="99"/>
      <c r="G52" s="53"/>
      <c r="H52" s="75">
        <v>0.23</v>
      </c>
      <c r="I52" s="54">
        <f>PRODUCT(G52,H52)</f>
        <v>0.23</v>
      </c>
      <c r="J52" s="37">
        <f>SUM(G52,I52)</f>
        <v>0.23</v>
      </c>
    </row>
    <row r="53" spans="1:10" ht="90" customHeight="1">
      <c r="A53" s="33" t="s">
        <v>4</v>
      </c>
      <c r="B53" s="38" t="s">
        <v>73</v>
      </c>
      <c r="C53" s="22" t="s">
        <v>26</v>
      </c>
      <c r="D53" s="22"/>
      <c r="E53" s="105">
        <v>1500</v>
      </c>
      <c r="F53" s="99"/>
      <c r="G53" s="53"/>
      <c r="H53" s="75">
        <v>0.23</v>
      </c>
      <c r="I53" s="54">
        <f>PRODUCT(G53,H53)</f>
        <v>0.23</v>
      </c>
      <c r="J53" s="37">
        <f>SUM(G53,I53)</f>
        <v>0.23</v>
      </c>
    </row>
    <row r="54" spans="1:10" ht="74.25" customHeight="1" thickBot="1">
      <c r="A54" s="76" t="s">
        <v>5</v>
      </c>
      <c r="B54" s="77" t="s">
        <v>72</v>
      </c>
      <c r="C54" s="78" t="s">
        <v>60</v>
      </c>
      <c r="D54" s="78"/>
      <c r="E54" s="106">
        <v>500</v>
      </c>
      <c r="F54" s="99"/>
      <c r="G54" s="53"/>
      <c r="H54" s="75">
        <v>0.23</v>
      </c>
      <c r="I54" s="54">
        <f>PRODUCT(G54,H54)</f>
        <v>0.23</v>
      </c>
      <c r="J54" s="37">
        <f>SUM(G54,I54)</f>
        <v>0.23</v>
      </c>
    </row>
    <row r="55" spans="1:10" ht="49.5" customHeight="1">
      <c r="A55" s="49"/>
      <c r="B55" s="50"/>
      <c r="C55" s="79"/>
      <c r="D55" s="79"/>
      <c r="E55" s="51"/>
      <c r="F55" s="80"/>
      <c r="G55" s="53" t="s">
        <v>38</v>
      </c>
      <c r="H55" s="126" t="s">
        <v>39</v>
      </c>
      <c r="I55" s="126"/>
      <c r="J55" s="54" t="s">
        <v>40</v>
      </c>
    </row>
    <row r="56" spans="1:10" ht="127.5" customHeight="1">
      <c r="A56" s="49"/>
      <c r="B56" s="55" t="s">
        <v>80</v>
      </c>
      <c r="C56" s="79"/>
      <c r="D56" s="79"/>
      <c r="E56" s="51"/>
      <c r="F56" s="80"/>
      <c r="G56" s="93">
        <f>SUM(G50:G54)</f>
        <v>0</v>
      </c>
      <c r="H56" s="162"/>
      <c r="I56" s="162"/>
      <c r="J56" s="94">
        <f>SUM(J49:J54)</f>
        <v>0.92</v>
      </c>
    </row>
    <row r="57" spans="1:10" ht="44.25" customHeight="1">
      <c r="A57" s="49"/>
      <c r="B57" s="55"/>
      <c r="C57" s="79"/>
      <c r="D57" s="79"/>
      <c r="E57" s="51"/>
      <c r="F57" s="80"/>
      <c r="G57" s="52"/>
      <c r="H57" s="81"/>
      <c r="I57" s="81"/>
      <c r="J57" s="81"/>
    </row>
    <row r="58" spans="1:10" ht="40.5" customHeight="1">
      <c r="A58" s="153" t="s">
        <v>77</v>
      </c>
      <c r="B58" s="158"/>
      <c r="C58" s="158"/>
      <c r="D58" s="158"/>
      <c r="E58" s="159"/>
      <c r="F58" s="80"/>
      <c r="G58" s="52"/>
      <c r="H58" s="81"/>
      <c r="I58" s="81"/>
      <c r="J58" s="81"/>
    </row>
    <row r="59" spans="1:10" ht="0.75" hidden="1" customHeight="1" thickBot="1">
      <c r="A59" s="49"/>
      <c r="B59" s="50"/>
      <c r="C59" s="79"/>
      <c r="D59" s="79"/>
      <c r="E59" s="51"/>
      <c r="F59" s="80"/>
      <c r="G59" s="52"/>
      <c r="H59" s="81"/>
      <c r="I59" s="81"/>
      <c r="J59" s="81"/>
    </row>
    <row r="60" spans="1:10" ht="0.75" hidden="1" customHeight="1" thickBot="1">
      <c r="A60" s="149"/>
      <c r="B60" s="149"/>
      <c r="C60" s="149"/>
      <c r="D60" s="149"/>
      <c r="E60" s="149"/>
      <c r="F60" s="135" t="s">
        <v>32</v>
      </c>
      <c r="G60" s="135" t="s">
        <v>33</v>
      </c>
      <c r="H60" s="136" t="s">
        <v>34</v>
      </c>
      <c r="I60" s="135" t="s">
        <v>35</v>
      </c>
      <c r="J60" s="139" t="s">
        <v>36</v>
      </c>
    </row>
    <row r="61" spans="1:10" ht="39" customHeight="1">
      <c r="A61" s="123" t="s">
        <v>0</v>
      </c>
      <c r="B61" s="139" t="s">
        <v>1</v>
      </c>
      <c r="C61" s="155" t="s">
        <v>55</v>
      </c>
      <c r="D61" s="155" t="s">
        <v>37</v>
      </c>
      <c r="E61" s="23" t="s">
        <v>23</v>
      </c>
      <c r="F61" s="135"/>
      <c r="G61" s="135"/>
      <c r="H61" s="136"/>
      <c r="I61" s="135"/>
      <c r="J61" s="139"/>
    </row>
    <row r="62" spans="1:10" ht="306.75" hidden="1" customHeight="1" thickBot="1">
      <c r="A62" s="123"/>
      <c r="B62" s="139"/>
      <c r="C62" s="155"/>
      <c r="D62" s="155"/>
      <c r="E62" s="23" t="s">
        <v>24</v>
      </c>
      <c r="F62" s="135"/>
      <c r="G62" s="135"/>
      <c r="H62" s="136"/>
      <c r="I62" s="135"/>
      <c r="J62" s="139"/>
    </row>
    <row r="63" spans="1:10" ht="315.75" customHeight="1">
      <c r="A63" s="82">
        <v>1</v>
      </c>
      <c r="B63" s="100" t="s">
        <v>96</v>
      </c>
      <c r="C63" s="32" t="s">
        <v>15</v>
      </c>
      <c r="D63" s="24"/>
      <c r="E63" s="104">
        <v>170</v>
      </c>
      <c r="F63" s="70"/>
      <c r="G63" s="69"/>
      <c r="H63" s="83">
        <v>0.23</v>
      </c>
      <c r="I63" s="70">
        <f t="shared" ref="I63:I68" si="4">G63*H63</f>
        <v>0</v>
      </c>
      <c r="J63" s="84">
        <f t="shared" ref="J63:J68" si="5">G63+I63</f>
        <v>0</v>
      </c>
    </row>
    <row r="64" spans="1:10" ht="271.5" customHeight="1">
      <c r="A64" s="33">
        <v>2</v>
      </c>
      <c r="B64" s="101" t="s">
        <v>97</v>
      </c>
      <c r="C64" s="24" t="s">
        <v>15</v>
      </c>
      <c r="D64" s="22"/>
      <c r="E64" s="105">
        <v>130</v>
      </c>
      <c r="F64" s="99"/>
      <c r="G64" s="95"/>
      <c r="H64" s="75">
        <v>0.23</v>
      </c>
      <c r="I64" s="54">
        <f t="shared" si="4"/>
        <v>0</v>
      </c>
      <c r="J64" s="37">
        <f t="shared" si="5"/>
        <v>0</v>
      </c>
    </row>
    <row r="65" spans="1:10" ht="273" customHeight="1">
      <c r="A65" s="33">
        <v>3</v>
      </c>
      <c r="B65" s="101" t="s">
        <v>98</v>
      </c>
      <c r="C65" s="24" t="s">
        <v>15</v>
      </c>
      <c r="D65" s="22"/>
      <c r="E65" s="105">
        <v>30</v>
      </c>
      <c r="F65" s="99"/>
      <c r="G65" s="95"/>
      <c r="H65" s="75">
        <v>0.23</v>
      </c>
      <c r="I65" s="54">
        <f t="shared" si="4"/>
        <v>0</v>
      </c>
      <c r="J65" s="37">
        <f t="shared" si="5"/>
        <v>0</v>
      </c>
    </row>
    <row r="66" spans="1:10" ht="243" customHeight="1">
      <c r="A66" s="33">
        <v>4</v>
      </c>
      <c r="B66" s="102" t="s">
        <v>99</v>
      </c>
      <c r="C66" s="24" t="s">
        <v>15</v>
      </c>
      <c r="D66" s="22"/>
      <c r="E66" s="105">
        <v>70</v>
      </c>
      <c r="F66" s="99">
        <v>38</v>
      </c>
      <c r="G66" s="95"/>
      <c r="H66" s="75">
        <v>0.23</v>
      </c>
      <c r="I66" s="54">
        <f t="shared" si="4"/>
        <v>0</v>
      </c>
      <c r="J66" s="37">
        <f t="shared" si="5"/>
        <v>0</v>
      </c>
    </row>
    <row r="67" spans="1:10" ht="237" customHeight="1">
      <c r="A67" s="33">
        <v>5</v>
      </c>
      <c r="B67" s="103" t="s">
        <v>100</v>
      </c>
      <c r="C67" s="23" t="s">
        <v>15</v>
      </c>
      <c r="D67" s="22"/>
      <c r="E67" s="105">
        <v>40</v>
      </c>
      <c r="F67" s="99"/>
      <c r="G67" s="95"/>
      <c r="H67" s="75">
        <v>0.23</v>
      </c>
      <c r="I67" s="54">
        <f t="shared" si="4"/>
        <v>0</v>
      </c>
      <c r="J67" s="37">
        <f t="shared" si="5"/>
        <v>0</v>
      </c>
    </row>
    <row r="68" spans="1:10" ht="231.75" customHeight="1" thickBot="1">
      <c r="A68" s="76">
        <v>6</v>
      </c>
      <c r="B68" s="102" t="s">
        <v>101</v>
      </c>
      <c r="C68" s="25" t="s">
        <v>15</v>
      </c>
      <c r="D68" s="78"/>
      <c r="E68" s="106">
        <v>65</v>
      </c>
      <c r="F68" s="99"/>
      <c r="G68" s="95"/>
      <c r="H68" s="75">
        <v>0.23</v>
      </c>
      <c r="I68" s="54">
        <f t="shared" si="4"/>
        <v>0</v>
      </c>
      <c r="J68" s="37">
        <f t="shared" si="5"/>
        <v>0</v>
      </c>
    </row>
    <row r="69" spans="1:10" ht="34.5" customHeight="1">
      <c r="A69" s="85"/>
      <c r="B69" s="86"/>
      <c r="C69" s="56"/>
      <c r="D69" s="87"/>
      <c r="E69" s="56"/>
      <c r="F69" s="72"/>
      <c r="G69" s="53" t="s">
        <v>38</v>
      </c>
      <c r="H69" s="126" t="s">
        <v>39</v>
      </c>
      <c r="I69" s="126"/>
      <c r="J69" s="54" t="s">
        <v>40</v>
      </c>
    </row>
    <row r="70" spans="1:10" ht="234.75" customHeight="1">
      <c r="A70" s="85"/>
      <c r="B70" s="88" t="s">
        <v>103</v>
      </c>
      <c r="C70" s="56"/>
      <c r="D70" s="87"/>
      <c r="E70" s="56"/>
      <c r="F70" s="56"/>
      <c r="G70" s="93">
        <f>SUM(G63:G68)</f>
        <v>0</v>
      </c>
      <c r="H70" s="125"/>
      <c r="I70" s="125"/>
      <c r="J70" s="94">
        <f>SUM(J63:J68)</f>
        <v>0</v>
      </c>
    </row>
    <row r="71" spans="1:10" ht="73.5" customHeight="1">
      <c r="A71" s="21"/>
      <c r="B71" s="137" t="s">
        <v>76</v>
      </c>
      <c r="C71" s="138"/>
      <c r="D71" s="138"/>
      <c r="E71" s="138"/>
      <c r="F71" s="138"/>
      <c r="G71" s="138"/>
      <c r="H71" s="138"/>
      <c r="I71" s="138"/>
      <c r="J71" s="138"/>
    </row>
    <row r="72" spans="1:10" s="4" customFormat="1" ht="116.25" customHeight="1">
      <c r="A72" s="8"/>
      <c r="B72" s="13"/>
      <c r="C72" s="8"/>
      <c r="D72" s="112"/>
      <c r="E72" s="8"/>
      <c r="F72" s="113"/>
      <c r="G72" s="113"/>
      <c r="H72" s="114"/>
      <c r="I72" s="113"/>
      <c r="J72" s="113"/>
    </row>
    <row r="73" spans="1:10" s="4" customFormat="1" ht="116.25" customHeight="1">
      <c r="A73" s="8"/>
      <c r="B73" s="5"/>
      <c r="C73" s="8"/>
      <c r="D73" s="112"/>
      <c r="E73" s="8"/>
      <c r="F73" s="113"/>
      <c r="G73" s="113"/>
      <c r="H73" s="114"/>
      <c r="I73" s="113"/>
      <c r="J73" s="113"/>
    </row>
    <row r="74" spans="1:10" s="4" customFormat="1" ht="116.25" customHeight="1">
      <c r="A74" s="8"/>
      <c r="B74" s="5"/>
      <c r="C74" s="8"/>
      <c r="D74" s="112"/>
      <c r="E74" s="8"/>
      <c r="F74" s="113"/>
      <c r="G74" s="113"/>
      <c r="H74" s="114"/>
      <c r="I74" s="113"/>
      <c r="J74" s="113"/>
    </row>
    <row r="75" spans="1:10" s="4" customFormat="1" ht="116.25" customHeight="1">
      <c r="A75" s="8"/>
      <c r="B75" s="5"/>
      <c r="C75" s="8"/>
      <c r="D75" s="112"/>
      <c r="E75" s="8"/>
      <c r="F75" s="113"/>
      <c r="G75" s="113"/>
      <c r="H75" s="114"/>
      <c r="I75" s="113"/>
      <c r="J75" s="113"/>
    </row>
    <row r="76" spans="1:10" s="4" customFormat="1" ht="116.25" customHeight="1">
      <c r="A76" s="8"/>
      <c r="B76" s="5"/>
      <c r="C76" s="112"/>
      <c r="D76" s="112"/>
      <c r="E76" s="8"/>
      <c r="F76" s="113"/>
      <c r="G76" s="113"/>
      <c r="H76" s="114"/>
      <c r="I76" s="113"/>
      <c r="J76" s="113"/>
    </row>
    <row r="77" spans="1:10" s="4" customFormat="1" ht="116.25" customHeight="1">
      <c r="A77" s="8"/>
      <c r="B77" s="5"/>
      <c r="C77" s="112"/>
      <c r="D77" s="112"/>
      <c r="E77" s="8"/>
      <c r="F77" s="113"/>
      <c r="G77" s="113"/>
      <c r="H77" s="114"/>
      <c r="I77" s="113"/>
      <c r="J77" s="113"/>
    </row>
    <row r="78" spans="1:10" s="4" customFormat="1" ht="116.25" customHeight="1">
      <c r="A78" s="8"/>
      <c r="B78" s="13"/>
      <c r="C78" s="14"/>
      <c r="D78" s="14"/>
      <c r="E78" s="15"/>
      <c r="F78" s="6"/>
      <c r="G78" s="113"/>
      <c r="H78" s="114"/>
      <c r="I78" s="113"/>
      <c r="J78" s="113"/>
    </row>
    <row r="79" spans="1:10" s="4" customFormat="1" ht="116.25" customHeight="1">
      <c r="A79" s="8"/>
      <c r="B79" s="13"/>
      <c r="C79" s="14"/>
      <c r="D79" s="14"/>
      <c r="E79" s="15"/>
      <c r="F79" s="6"/>
      <c r="G79" s="113"/>
      <c r="H79" s="114"/>
      <c r="I79" s="113"/>
      <c r="J79" s="113"/>
    </row>
    <row r="80" spans="1:10" s="4" customFormat="1" ht="116.25" customHeight="1">
      <c r="A80" s="8"/>
      <c r="B80" s="115"/>
      <c r="C80" s="14"/>
      <c r="D80" s="14"/>
      <c r="E80" s="8"/>
      <c r="F80" s="6"/>
      <c r="G80" s="113"/>
      <c r="H80" s="114"/>
      <c r="I80" s="113"/>
      <c r="J80" s="113"/>
    </row>
    <row r="81" spans="1:10" s="4" customFormat="1" ht="116.25" customHeight="1">
      <c r="A81" s="8"/>
      <c r="B81" s="13"/>
      <c r="C81" s="14"/>
      <c r="D81" s="14"/>
      <c r="E81" s="15"/>
      <c r="F81" s="6"/>
      <c r="G81" s="113"/>
      <c r="H81" s="114"/>
      <c r="I81" s="113"/>
      <c r="J81" s="113"/>
    </row>
    <row r="82" spans="1:10" s="4" customFormat="1" ht="116.25" customHeight="1">
      <c r="A82" s="8"/>
      <c r="B82" s="116"/>
      <c r="C82" s="14"/>
      <c r="D82" s="14"/>
      <c r="E82" s="15"/>
      <c r="F82" s="6"/>
      <c r="G82" s="113"/>
      <c r="H82" s="114"/>
      <c r="I82" s="113"/>
      <c r="J82" s="113"/>
    </row>
    <row r="83" spans="1:10" s="4" customFormat="1" ht="116.25" customHeight="1">
      <c r="A83" s="8"/>
      <c r="B83" s="116"/>
      <c r="C83" s="14"/>
      <c r="D83" s="14"/>
      <c r="E83" s="15"/>
      <c r="F83" s="6"/>
      <c r="G83" s="113"/>
      <c r="H83" s="114"/>
      <c r="I83" s="113"/>
      <c r="J83" s="113"/>
    </row>
    <row r="84" spans="1:10" s="4" customFormat="1" ht="116.25" customHeight="1">
      <c r="A84" s="8"/>
      <c r="B84" s="13"/>
      <c r="C84" s="14"/>
      <c r="D84" s="14"/>
      <c r="E84" s="15"/>
      <c r="F84" s="6"/>
      <c r="G84" s="117"/>
      <c r="H84" s="124"/>
      <c r="I84" s="124"/>
      <c r="J84" s="118"/>
    </row>
    <row r="85" spans="1:10" s="4" customFormat="1" ht="116.25" customHeight="1">
      <c r="A85" s="8"/>
      <c r="B85" s="119"/>
      <c r="D85" s="120"/>
      <c r="G85" s="121"/>
      <c r="H85" s="122"/>
    </row>
    <row r="86" spans="1:10" s="4" customFormat="1" ht="116.25" customHeight="1">
      <c r="A86" s="8"/>
      <c r="B86" s="119"/>
      <c r="D86" s="120"/>
      <c r="G86" s="121"/>
      <c r="H86" s="122"/>
    </row>
  </sheetData>
  <mergeCells count="43">
    <mergeCell ref="C61:C62"/>
    <mergeCell ref="F48:F49"/>
    <mergeCell ref="G48:G49"/>
    <mergeCell ref="D61:D62"/>
    <mergeCell ref="F50:F51"/>
    <mergeCell ref="G50:G51"/>
    <mergeCell ref="F60:F62"/>
    <mergeCell ref="G60:G62"/>
    <mergeCell ref="J48:J49"/>
    <mergeCell ref="J50:J51"/>
    <mergeCell ref="H50:H51"/>
    <mergeCell ref="I50:I51"/>
    <mergeCell ref="H56:I56"/>
    <mergeCell ref="A2:E2"/>
    <mergeCell ref="A20:E20"/>
    <mergeCell ref="A47:E47"/>
    <mergeCell ref="A60:E60"/>
    <mergeCell ref="A48:A49"/>
    <mergeCell ref="D50:D51"/>
    <mergeCell ref="A50:A51"/>
    <mergeCell ref="E50:E51"/>
    <mergeCell ref="B48:B49"/>
    <mergeCell ref="D48:D49"/>
    <mergeCell ref="C48:C49"/>
    <mergeCell ref="C50:C51"/>
    <mergeCell ref="B50:B51"/>
    <mergeCell ref="A58:E58"/>
    <mergeCell ref="A61:A62"/>
    <mergeCell ref="H84:I84"/>
    <mergeCell ref="H70:I70"/>
    <mergeCell ref="H18:I18"/>
    <mergeCell ref="H19:I19"/>
    <mergeCell ref="H44:I44"/>
    <mergeCell ref="H45:I45"/>
    <mergeCell ref="H55:I55"/>
    <mergeCell ref="H48:H49"/>
    <mergeCell ref="I48:I49"/>
    <mergeCell ref="I60:I62"/>
    <mergeCell ref="H69:I69"/>
    <mergeCell ref="H60:H62"/>
    <mergeCell ref="B71:J71"/>
    <mergeCell ref="B61:B62"/>
    <mergeCell ref="J60:J62"/>
  </mergeCells>
  <phoneticPr fontId="0" type="noConversion"/>
  <pageMargins left="0.70866141732283472" right="0.70866141732283472" top="0.74803149606299213" bottom="0.74803149606299213" header="0.31496062992125984" footer="0.31496062992125984"/>
  <pageSetup paperSize="9" orientation="landscape" r:id="rId1"/>
  <rowBreaks count="2" manualBreakCount="2">
    <brk id="19" max="16383" man="1"/>
    <brk id="5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zal nr 1 FC OPZ</vt:lpstr>
      <vt:lpstr>'zal nr 1 FC OPZ'!Obszar_wydruku</vt:lpstr>
      <vt:lpstr>'zal nr 1 FC OPZ'!OLE_LINK1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asewastynowicz</cp:lastModifiedBy>
  <cp:lastPrinted>2021-04-26T07:49:38Z</cp:lastPrinted>
  <dcterms:created xsi:type="dcterms:W3CDTF">2011-03-10T10:41:16Z</dcterms:created>
  <dcterms:modified xsi:type="dcterms:W3CDTF">2023-05-19T06:40:10Z</dcterms:modified>
</cp:coreProperties>
</file>