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5" yWindow="0" windowWidth="28725" windowHeight="12660" tabRatio="500"/>
  </bookViews>
  <sheets>
    <sheet name="SPRZET 2020-21" sheetId="1" r:id="rId1"/>
  </sheets>
  <definedNames>
    <definedName name="_GoBack" localSheetId="0">'SPRZET 2020-21'!#REF!</definedName>
    <definedName name="_xlnm.Print_Area" localSheetId="0">'SPRZET 2020-21'!$A$1:$K$186</definedName>
    <definedName name="OLE_LINK1" localSheetId="0">"$#ADR!.$B$55"</definedName>
  </definedNames>
  <calcPr calcId="145621"/>
</workbook>
</file>

<file path=xl/calcChain.xml><?xml version="1.0" encoding="utf-8"?>
<calcChain xmlns="http://schemas.openxmlformats.org/spreadsheetml/2006/main">
  <c r="F52" i="1" l="1"/>
  <c r="I52" i="1" s="1"/>
  <c r="F53" i="1"/>
  <c r="I53" i="1" s="1"/>
  <c r="F54" i="1"/>
  <c r="I54" i="1" s="1"/>
  <c r="F11" i="1" l="1"/>
  <c r="I11" i="1" s="1"/>
  <c r="F16" i="1"/>
  <c r="I16" i="1" s="1"/>
  <c r="F8" i="1"/>
  <c r="I8" i="1" s="1"/>
  <c r="F7" i="1"/>
  <c r="I7" i="1" s="1"/>
  <c r="F165" i="1"/>
  <c r="I165" i="1" s="1"/>
  <c r="F166" i="1"/>
  <c r="I166" i="1" s="1"/>
  <c r="F167" i="1"/>
  <c r="I167" i="1" s="1"/>
  <c r="F168" i="1"/>
  <c r="I168" i="1" s="1"/>
  <c r="F169" i="1"/>
  <c r="I169" i="1" s="1"/>
  <c r="F170" i="1"/>
  <c r="I170" i="1" s="1"/>
  <c r="F171" i="1"/>
  <c r="I171" i="1" s="1"/>
  <c r="F172" i="1"/>
  <c r="I172" i="1" s="1"/>
  <c r="F173" i="1"/>
  <c r="I173" i="1" s="1"/>
  <c r="F174" i="1"/>
  <c r="I174" i="1" s="1"/>
  <c r="F175" i="1"/>
  <c r="F176" i="1"/>
  <c r="I176" i="1" s="1"/>
  <c r="F177" i="1"/>
  <c r="I177" i="1" s="1"/>
  <c r="F178" i="1"/>
  <c r="I178" i="1" s="1"/>
  <c r="F179" i="1"/>
  <c r="I179" i="1" s="1"/>
  <c r="F180" i="1"/>
  <c r="I180" i="1" s="1"/>
  <c r="F181" i="1"/>
  <c r="I181" i="1" s="1"/>
  <c r="F182" i="1"/>
  <c r="I182" i="1" s="1"/>
  <c r="F183" i="1"/>
  <c r="I183" i="1" s="1"/>
  <c r="I175" i="1"/>
  <c r="F164" i="1"/>
  <c r="F95" i="1"/>
  <c r="I95" i="1" s="1"/>
  <c r="A60" i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F78" i="1"/>
  <c r="I78" i="1" s="1"/>
  <c r="F91" i="1"/>
  <c r="I91" i="1" s="1"/>
  <c r="F156" i="1"/>
  <c r="I156" i="1" s="1"/>
  <c r="F157" i="1"/>
  <c r="I157" i="1" s="1"/>
  <c r="F158" i="1"/>
  <c r="I158" i="1" s="1"/>
  <c r="F159" i="1"/>
  <c r="I159" i="1" s="1"/>
  <c r="F155" i="1"/>
  <c r="I155" i="1" s="1"/>
  <c r="F151" i="1"/>
  <c r="F28" i="1"/>
  <c r="I28" i="1" s="1"/>
  <c r="I164" i="1" l="1"/>
  <c r="F184" i="1"/>
  <c r="I184" i="1" s="1"/>
  <c r="F160" i="1"/>
  <c r="I160" i="1" s="1"/>
  <c r="F92" i="1"/>
  <c r="I92" i="1" s="1"/>
  <c r="F51" i="1"/>
  <c r="I51" i="1" s="1"/>
  <c r="F50" i="1"/>
  <c r="I50" i="1" s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F4" i="1"/>
  <c r="I4" i="1" s="1"/>
  <c r="F5" i="1"/>
  <c r="I5" i="1" s="1"/>
  <c r="F6" i="1"/>
  <c r="I6" i="1" s="1"/>
  <c r="F9" i="1"/>
  <c r="I9" i="1" s="1"/>
  <c r="F10" i="1"/>
  <c r="I10" i="1" s="1"/>
  <c r="F12" i="1"/>
  <c r="I12" i="1" s="1"/>
  <c r="F13" i="1"/>
  <c r="I13" i="1" s="1"/>
  <c r="F14" i="1"/>
  <c r="I14" i="1" s="1"/>
  <c r="F15" i="1"/>
  <c r="I15" i="1" s="1"/>
  <c r="F17" i="1"/>
  <c r="I17" i="1" s="1"/>
  <c r="F18" i="1"/>
  <c r="I18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F85" i="1"/>
  <c r="I85" i="1" s="1"/>
  <c r="F80" i="1"/>
  <c r="I80" i="1" s="1"/>
  <c r="F94" i="1"/>
  <c r="I94" i="1" s="1"/>
  <c r="F93" i="1"/>
  <c r="I93" i="1" s="1"/>
  <c r="F96" i="1"/>
  <c r="I96" i="1" s="1"/>
  <c r="F89" i="1"/>
  <c r="I89" i="1" s="1"/>
  <c r="I33" i="1" l="1"/>
  <c r="I55" i="1" s="1"/>
  <c r="F55" i="1"/>
  <c r="I29" i="1"/>
  <c r="F29" i="1"/>
  <c r="F143" i="1"/>
  <c r="I143" i="1" s="1"/>
  <c r="F118" i="1"/>
  <c r="I118" i="1" s="1"/>
  <c r="F84" i="1"/>
  <c r="I84" i="1" s="1"/>
  <c r="F71" i="1"/>
  <c r="I71" i="1" s="1"/>
  <c r="F124" i="1"/>
  <c r="I124" i="1" s="1"/>
  <c r="F125" i="1"/>
  <c r="I125" i="1" s="1"/>
  <c r="F123" i="1"/>
  <c r="I123" i="1" s="1"/>
  <c r="F135" i="1"/>
  <c r="I135" i="1" s="1"/>
  <c r="F134" i="1"/>
  <c r="I134" i="1" s="1"/>
  <c r="F133" i="1"/>
  <c r="I133" i="1" s="1"/>
  <c r="F132" i="1"/>
  <c r="I132" i="1" s="1"/>
  <c r="F131" i="1"/>
  <c r="I131" i="1" s="1"/>
  <c r="F130" i="1"/>
  <c r="I130" i="1" s="1"/>
  <c r="F141" i="1"/>
  <c r="I141" i="1" s="1"/>
  <c r="F142" i="1"/>
  <c r="I142" i="1" s="1"/>
  <c r="F140" i="1"/>
  <c r="F149" i="1"/>
  <c r="I149" i="1" s="1"/>
  <c r="F150" i="1"/>
  <c r="I150" i="1" s="1"/>
  <c r="I151" i="1"/>
  <c r="F148" i="1"/>
  <c r="F108" i="1"/>
  <c r="I108" i="1" s="1"/>
  <c r="F109" i="1"/>
  <c r="I109" i="1" s="1"/>
  <c r="F110" i="1"/>
  <c r="I110" i="1" s="1"/>
  <c r="F111" i="1"/>
  <c r="I111" i="1" s="1"/>
  <c r="F112" i="1"/>
  <c r="I112" i="1" s="1"/>
  <c r="F113" i="1"/>
  <c r="I113" i="1" s="1"/>
  <c r="F114" i="1"/>
  <c r="I114" i="1" s="1"/>
  <c r="F115" i="1"/>
  <c r="I115" i="1" s="1"/>
  <c r="F116" i="1"/>
  <c r="I116" i="1" s="1"/>
  <c r="F117" i="1"/>
  <c r="I117" i="1" s="1"/>
  <c r="F107" i="1"/>
  <c r="F60" i="1"/>
  <c r="F61" i="1"/>
  <c r="I61" i="1" s="1"/>
  <c r="F62" i="1"/>
  <c r="I62" i="1" s="1"/>
  <c r="F63" i="1"/>
  <c r="I63" i="1" s="1"/>
  <c r="F64" i="1"/>
  <c r="I64" i="1" s="1"/>
  <c r="F65" i="1"/>
  <c r="I65" i="1" s="1"/>
  <c r="F66" i="1"/>
  <c r="I66" i="1" s="1"/>
  <c r="F67" i="1"/>
  <c r="I67" i="1" s="1"/>
  <c r="F68" i="1"/>
  <c r="I68" i="1" s="1"/>
  <c r="F69" i="1"/>
  <c r="I69" i="1" s="1"/>
  <c r="F70" i="1"/>
  <c r="I70" i="1" s="1"/>
  <c r="F72" i="1"/>
  <c r="I72" i="1" s="1"/>
  <c r="F73" i="1"/>
  <c r="I73" i="1" s="1"/>
  <c r="F74" i="1"/>
  <c r="I74" i="1" s="1"/>
  <c r="F75" i="1"/>
  <c r="I75" i="1" s="1"/>
  <c r="F76" i="1"/>
  <c r="I76" i="1" s="1"/>
  <c r="F77" i="1"/>
  <c r="I77" i="1" s="1"/>
  <c r="F79" i="1"/>
  <c r="I79" i="1" s="1"/>
  <c r="F81" i="1"/>
  <c r="I81" i="1" s="1"/>
  <c r="F82" i="1"/>
  <c r="I82" i="1" s="1"/>
  <c r="F83" i="1"/>
  <c r="I83" i="1" s="1"/>
  <c r="F86" i="1"/>
  <c r="I86" i="1" s="1"/>
  <c r="F87" i="1"/>
  <c r="I87" i="1" s="1"/>
  <c r="F88" i="1"/>
  <c r="I88" i="1" s="1"/>
  <c r="F90" i="1"/>
  <c r="I90" i="1" s="1"/>
  <c r="F59" i="1"/>
  <c r="F102" i="1"/>
  <c r="I102" i="1" s="1"/>
  <c r="F101" i="1"/>
  <c r="I60" i="1" l="1"/>
  <c r="F97" i="1"/>
  <c r="I97" i="1" s="1"/>
  <c r="F119" i="1"/>
  <c r="I59" i="1"/>
  <c r="F136" i="1"/>
  <c r="I140" i="1"/>
  <c r="F144" i="1"/>
  <c r="I144" i="1" s="1"/>
  <c r="F103" i="1"/>
  <c r="I101" i="1"/>
  <c r="I103" i="1" s="1"/>
  <c r="F126" i="1"/>
  <c r="I126" i="1"/>
  <c r="I136" i="1"/>
  <c r="F152" i="1"/>
  <c r="I148" i="1"/>
  <c r="I152" i="1" s="1"/>
  <c r="I107" i="1"/>
  <c r="I119" i="1" s="1"/>
</calcChain>
</file>

<file path=xl/sharedStrings.xml><?xml version="1.0" encoding="utf-8"?>
<sst xmlns="http://schemas.openxmlformats.org/spreadsheetml/2006/main" count="422" uniqueCount="183">
  <si>
    <t>Membrany ( preparatory) wraz z elektrolitem op12szt</t>
  </si>
  <si>
    <t>Klipsy mocujace wraz z żelem kontaktowym op 40szt</t>
  </si>
  <si>
    <t>Pierścienie mocujace wraz z żelem kontaktowym op 60szt</t>
  </si>
  <si>
    <t>Gaz kalibracyjny</t>
  </si>
  <si>
    <t>zapotrzebowanie  (a)</t>
  </si>
  <si>
    <t>cena jedn. netto (b)</t>
  </si>
  <si>
    <t>wartość ogółem netto    ( a x b = c )</t>
  </si>
  <si>
    <t>VAT (d)</t>
  </si>
  <si>
    <t>wartość ogółem brutto                 ( c + d )</t>
  </si>
  <si>
    <t>producent, 
nr katalogowy</t>
  </si>
  <si>
    <t>zapotrzebowanie roczne (a)</t>
  </si>
  <si>
    <t>Papier do  EKG ASCARD 60mm x 25m</t>
  </si>
  <si>
    <t>Papier do  EKG ASCARD 104mm x 40m</t>
  </si>
  <si>
    <t>Papier do  EKG ASCARD B4 112mm x 25m</t>
  </si>
  <si>
    <t>Papier do aparatu EKG wysiłkowego BTL 58mm x 25m</t>
  </si>
  <si>
    <t>Papier do EKG typu CARDIORAPID przenośny 134mm x 30m</t>
  </si>
  <si>
    <t>Papier do EKG typu MAC-500  90mm x 90mm  a 360 szt.</t>
  </si>
  <si>
    <t>Papier do EKG DEADALUS  209mm x 20m</t>
  </si>
  <si>
    <t>Płyn przeciwmgielny do optyki video</t>
  </si>
  <si>
    <t>Staza automatyczna wykonana z silnej elastcznej taśmy, posiada łatwe w użyciu zapięcie z możliwością stopniowego uwalniania ucisku z przyciskiem, do sterylizacji w autoklawie</t>
  </si>
  <si>
    <t>Kaczki plastikowe</t>
  </si>
  <si>
    <t>Basen plastikowy</t>
  </si>
  <si>
    <t>Golarka wykonana ze stali nierdzewnej, profilowana uniemożliwiająca skaleczenie, zabezpiecza przed zabrudzeniem, typu Gallant</t>
  </si>
  <si>
    <t>Tacka plastikowa  do podawania leków na 32 kieliszki z miejscem na szczegółowy opis</t>
  </si>
  <si>
    <t>Pojnik dla chorych ( kubek plastkiowy z dziubkiem ułatwiajacym picie)</t>
  </si>
  <si>
    <t>L.P.</t>
  </si>
  <si>
    <t xml:space="preserve">Ostrza do strzygarki z ruchomą głowicą pasujące do posiadanej strzygarki  3M (o numerze kat. 9661)  z ruchomym ostrzem  </t>
  </si>
  <si>
    <t>Filtr przeciwbakteryjny  ( bacterial viral filter) do posiadanego  spirometru Lungtest 1000</t>
  </si>
  <si>
    <t>Głowica pneumotachograficzna do posiadanego spirometru Lungtest 1000</t>
  </si>
  <si>
    <t>Zel krzemionkowy WSK 500G cent do posiadanego spirometru Lungtest 1000</t>
  </si>
  <si>
    <t>Wapno sodowane Intersorb Plus op 4,5kg do posiadanego spirometru Lungtest 1000</t>
  </si>
  <si>
    <t xml:space="preserve">Wielorazowy ustnik do posiadanego spirometru Lungtets 1000 dla dorosłych </t>
  </si>
  <si>
    <t>Wielorazowy ustnik do posiadanego spirometru Lungtets 1000 dla dzieci</t>
  </si>
  <si>
    <t xml:space="preserve">Maska duza owalna  do posiadanego  rhinomanometru Rhinotest 500 dla dorosłych  </t>
  </si>
  <si>
    <t xml:space="preserve">Oliwka Miękka do nosa do posiadanego  rhnomanometru Rhinotest 500 </t>
  </si>
  <si>
    <t>Klipsy na nos plastikowe</t>
  </si>
  <si>
    <t>Zatrzask głowicy do posiadanego  spirometru Lungtest 1000</t>
  </si>
  <si>
    <t>Łącznik filtra do posiadanego  spirometru Lungtest 1000</t>
  </si>
  <si>
    <t>6.</t>
  </si>
  <si>
    <t>7.</t>
  </si>
  <si>
    <t>8.</t>
  </si>
  <si>
    <t>9.</t>
  </si>
  <si>
    <t>10.</t>
  </si>
  <si>
    <t>1.</t>
  </si>
  <si>
    <t>szt</t>
  </si>
  <si>
    <t>op.</t>
  </si>
  <si>
    <t>L.p.</t>
  </si>
  <si>
    <t>Nazwa</t>
  </si>
  <si>
    <t>j.m.</t>
  </si>
  <si>
    <t>stawka VAT</t>
  </si>
  <si>
    <t>szt.</t>
  </si>
  <si>
    <t>2.</t>
  </si>
  <si>
    <t>3.</t>
  </si>
  <si>
    <t>4.</t>
  </si>
  <si>
    <t>5.</t>
  </si>
  <si>
    <t>op</t>
  </si>
  <si>
    <t>12.</t>
  </si>
  <si>
    <t>Papier do  EKG ASCARD   57mm - 58mm x 25m</t>
  </si>
  <si>
    <t>Papier do defibrylatora BEXEN XEG 001A 50mm x 25m-30m</t>
  </si>
  <si>
    <t>Czujnik SpO2 Dräger na palec wielokrotnego użytku dla dorosłych</t>
  </si>
  <si>
    <t>Trójnik T termistora CO, Ohmeda, kompatybilny z posiadanymi  kardiomonitorami Infinity, 1 opakowanie 25szt</t>
  </si>
  <si>
    <t>Kopułka do dozownika Awamed, kompatybilna z posiadanymi dozownikami Awamed</t>
  </si>
  <si>
    <t>Kulka wskaźnikowa do rurki rotametrycznej do posiadanych  dozowników Awamed</t>
  </si>
  <si>
    <t>Rurka rotametryczna z podziałką do dozownika , skala 0-17l/min, kompatybilna z posiadanymi  dozownikami  Awamed</t>
  </si>
  <si>
    <t>Papier do EKG Hellige MAC 400/600 80mmx90mmx280</t>
  </si>
  <si>
    <t xml:space="preserve">Worek oddechowy z czarnej gumy , poj 1,5l </t>
  </si>
  <si>
    <t xml:space="preserve">PAKIET nr  1   ( 33190000-8 , 33171100-0)   akcesoria do kardiomonitorów i inne </t>
  </si>
  <si>
    <t>Elektroda kończynowa ( klipsowa) do EKG dla dorosłych , komplet 4 szt. ( czerwona , czarna , niebieska , zielona)</t>
  </si>
  <si>
    <t xml:space="preserve">Elektrody gruszkowe ,  przyssawkowe , kolorowe do Ekg  dla dorosłych , średnica 24mm, do badań spoczynkowych , kpl 6 szt. </t>
  </si>
  <si>
    <t>kpl</t>
  </si>
  <si>
    <t>Papier do aparatu  EKG 08LT  210x20m-25m</t>
  </si>
  <si>
    <t>Papier do Printera do aparatu USG Mitshubishi, matowy, rozm. 110mm x 20 m-21m</t>
  </si>
  <si>
    <t>Opaski identyfikacyjne dla dorosłych mikrobiologicznie czyste, niesterylne</t>
  </si>
  <si>
    <t>Pojemnik na próbki histopatologiczne, 200-250 ml,  z nakrętką, śr. 65-67 mm x wys. 85 mm-90mm</t>
  </si>
  <si>
    <t>Pojemnik z łopatką do pobierania kału ,niejałowy ,  20ml-30ml</t>
  </si>
  <si>
    <t xml:space="preserve">Fartuchy foliowe bezbarwne dł 140 cm , wiązane z tyłu w pasie , typ ogrodniczki LDPE , min 40 mikronów grubosci op 25 sztuk </t>
  </si>
  <si>
    <t xml:space="preserve">ŁĄCZNIK TLENOWY       Port wzbogacania tlenem do urządzeń typu CPAP , wielokrotnego użytku , kompatybilny ze wszystkimi przewodami tlenowymi , rozm 22mm Fx22 mm M                                                                                                                    </t>
  </si>
  <si>
    <t>Woreczki strunowe 10-12cm x15-18cm , 35 mikronów , opakowanie 100szt</t>
  </si>
  <si>
    <t>Woreczki strunowe 20-23cm x 30-33cm , 40 mikronów , opakowanie 100szt</t>
  </si>
  <si>
    <t>Golarka medyczna  jednorazowego użytku z podwójnym ostrzem , z nasadką ochronną , op 100szt</t>
  </si>
  <si>
    <t xml:space="preserve">                         </t>
  </si>
  <si>
    <t>Pojemnik na próbki histopatologiczne, 15 ml, zakręcany , średnica 25-30mm, wysokosc 25-30mm</t>
  </si>
  <si>
    <t>Kołderki jednorazowe do systemów grzewczych  Bair Hugger 3M , 213x91cm</t>
  </si>
  <si>
    <t xml:space="preserve">PAKIET nr  2   ( 33190000-8 , 33171100-0)   akcesoria do kardiomonitorów i inne </t>
  </si>
  <si>
    <t xml:space="preserve">PAKIET nr  3       (CPV 33140000-3, 33196000-0, 33198000-4)      Papier do EKG i różne wyroby medyczne    </t>
  </si>
  <si>
    <t>PAKIET nr 4       Akcesoria do strzygarki 3M( CPV-33190000-8)</t>
  </si>
  <si>
    <t>PAKIET  nr 5   Aksesoria do spirometrów:  Lungtest 250,  Lungtest 500,  Lungtest 1000,  Lungtest 1000S,  Lungtest 1000SB,Lungtest Handy, Lungtest Mobile, rihnomanometrów Rhinotest 500, Rihnotest 1000, ergospirometrów START 2000M, ergospirometrów VO2max Finder  (  CPV-33190000-8)</t>
  </si>
  <si>
    <t>PAKIET nr  6     Dozowniki  rotametryczne   (  CPV-33190000-8)</t>
  </si>
  <si>
    <t>PAKIET nr 7    Aksesoria do dozowników rotametrycznych  (  CPV-33190000-8)</t>
  </si>
  <si>
    <t>Pakiet  nr 8    Akcesoria do nieinwazyjnej wentylacji mechanicznej  (  CPV-33190000-8)</t>
  </si>
  <si>
    <t>Wielorazowy, czujnik SpO2 do stosowania na  płatek ucha, wykonany z plastycznego, lekkiego silikonu. Dioda LED z automatyczną korekcją położenia. Klips uszny koloru szarego. Czujnik wyposażony w  dodatkową, szarą zakładkę małżowinową (na zakładce nazwa producenta)  zwiększającą komfort pacjenta i minimalizującą ryzyko przemieszczania. Produkt nie zawierający lateksu, objęty 12 miesięczną gwarancją. Na wtyczce  oznaczenie CE, nazwa producenta (spójnego  z używanym przez Zamawiającego sprzętem) oraz nr ref produktu</t>
  </si>
  <si>
    <t xml:space="preserve">Wielorazowy, 5-cio odprowadzeniowy kabel EKG, kodowany kolorystycznie na całej długości kabla (ICE), końcówka typu zacisk, długość 1/1,6m. Pakowany po 1 szt </t>
  </si>
  <si>
    <t>Jednorazowy, przeźroczysty adapter dróg oddechowych do pomiaru CO2 w strumieniu głównym. Adapter dla pacjenta dorosłego/dziecka, zaintubowanego Opakowanie jednostkowe foliowe z widocznym producentem, nr REF, LOT oraz znakiem CE. Adaptery pakowane zbiorczo po 10 szt</t>
  </si>
  <si>
    <t>Wielorazowy kabel-czujnik temperatury podawanego iniektatu w trakcie pomiaru rzutu serca technologią PICCO. Pakowany po 1 szt</t>
  </si>
  <si>
    <t xml:space="preserve">Papier do EKG  typu  STAR 8000C szerokość 50mm x 26m-30m z nadrukiem </t>
  </si>
  <si>
    <t>Woreczki strunowe 45-48 cm x150-52 cm , 40-50  mikronów , opakowanie 100szt</t>
  </si>
  <si>
    <t>UKŁAD PACJENTA                                                                                                                                       układ pacjenta jednorazowego użytku składający się z filtra antybakteryjnego, przewodu obwodu, przejściówki oraz maski twarzowej
układ pacjenta kompatybilny z urządzeniem do wspomagania kaszlu z poz 2 
 dwa rozmiary maski S,M,L
długość układu 1,5 m</t>
  </si>
  <si>
    <t xml:space="preserve">MASKA AMARA GEL LUB SILKON Z PRZECIEKIEM
Maska ustno-nosowa do wentylacji nieinwazyjnej
- Obrotowe, przeciekowe kolanko wykonane z wytrzymałego plastiku
- Silikonowa podpora czołowa zapewniająca oparcie maski na twarzy pacjenta.
- Podpora czołowa z możliwością regulacji pochylenia maski względem twarzy pacjenta.
- Przeznaczona do min. 20 krotnej sterylizacji (w tym sterylizacji temperaturowej, chemicznej ).
- Maska z możliwością zamontowania wymiennych żelowych poduszek w rozmiarach P, S, M, L.
- Mocowanie na twarzy pacjenta za pomocą 4- punktowej uprzęży wyposażonej w klipsy
</t>
  </si>
  <si>
    <t xml:space="preserve">Wielorazowy, silikonowy czujnik ciągłych, nieinwazyjnych pomiarów SpO2 na palec, wykonany z plastycznego, lekkiego silikonu. Niewielki ucisk czujnika minimalizuje ryzyko odleżyn z ucisku i martwic, zapewniając wygodę i właściwą aplikację. Mechanizm mocujący zmniejsza artefakty wywołane ruchami. Dioda LED z automatyczną korekcją położenia. Czujnik z diodą koloru szarego. Kabel niebieski 3,0m±1cm. Produkt nie zawierający lateksu, objęty 12 miesięczną gwarancją, przeznaczony dla pacjentów powyżej 50kg. Zabezpieczenie czujnika przed działaniem płynów – klasa min. IPX4.  Na dwukolorowej  wtyczce  oznaczenie CE, nazwa producenta oraz nr ref produktu. Pakowany po 1 szt w sztywny kartonik minimalizujący ryzyko uszkodzenia w transporcie. </t>
  </si>
  <si>
    <t xml:space="preserve">Wielorazowy, klipsowy czujnik SpO2 dla pacjentów powyżej 40kg. Czujnik dwuskrzydłowy z możliwością regulacji  rozpiętości w zależności od wielkości palca. Wewnętrznie, klips wyprofilowany anatomicznie, z miękką, gąbkową min 3cm, białą wyściółką. Dioda LED z natychmiastową, automatyczną korektą ustawienia. Zakres długości fal elektroluminescencyjnych 600-1000 nm. Na skrzydle zewnętrznym klipsa oznaczenie graficzne (palec), informujące o właściwej aplikacji. Na wtyczce oznaczenie CE, nazwa producenta (spójnego z używanym przez Zamawiającego sprzętem) oraz nr ref. produktu.  </t>
  </si>
  <si>
    <t xml:space="preserve">Wielorazowy kabel, adapter łączący wielorazowe czujniki SpO2 z kardiomonitorem. 8 PIN do 8 PIN. Długość: 2m ( +/- 1cm) . Pakowany po 1 szt </t>
  </si>
  <si>
    <t>Wielorazowy kabel, adapter łączący jednopacjentowe czujniki SpO2 z kardiomonitorem. 8 PIN do 9 PIN D-Sub . Długość: 3m( +/- 1cm). Pakowany po 1 szt</t>
  </si>
  <si>
    <t xml:space="preserve">Wielorazowy kabel zbiorczy, główny, adapter dla 5-ciu odprowadzeń EKG, gniazdo 12 PIN, długość 2,7m( +/- 1cm). Pakowany po 1 szt. </t>
  </si>
  <si>
    <t>Wielorazowy czujnik do nieinwazyjnego pomiaru temperatury z powierzchni skóry. Sensor pomiarowy ze stali szlachetnej o średnicy 9,5mm, długość 305cm ( +/- 1cm). Wtyczka 2 PIN z widocznym nr ref produktu. Pakowany po 1 szt.</t>
  </si>
  <si>
    <t>Wielorazowy kabel IBP kompatybilny z pzretwornikami B. Braun , długosć 4m( +/- 1cm) . Pakowany po 1 szt.</t>
  </si>
  <si>
    <t>Wielorazowy kabel rzutu serca do Picco. Długość 4,8m( +/- 1cm). Pakowany po 1 szt</t>
  </si>
  <si>
    <t>Wielorazowy mankiet do pomiaru NIBP u pacjenta dorosłego, średni. Produkt nie zawierający lateksu, PVC i DEHP. Mankiet z materiału trwałego, plastycznego i nieprzemakalnego. Obwód kończyny pacjenta: 27,0 – 35,0cm( +/- 1cm) , szerokość: 13,0cm( +/- 1cm). Pojedynczy przewód odprowadzający z czerwoną zatyczką. Na stronie zewnętrznej mankietu graficzne symbole i oznaczenia prawidłowego i błędnego założenia mankietu, zakresu obwodu kończyny pacjenta,  braku obecności PVC i latexu w produkcie oraz ref produktu, znak CE. Możliwość odkażania i sterylizacji tlenkiem etylenu. Roczna gwarancja na produkt. Pakowany pojedynczo.</t>
  </si>
  <si>
    <t>Wielorazowy mankiet do pomiaru NIBP u pacjenta dorosłego, duży. Produkt nie zawierający lateksu, PVC i DEHP. Mankiet z materiału trwałego, plastycznego i nieprzemakalnego. Obwód kończyny pacjenta: 34,0 - 43,0cm( +/- 1cm), szerokość: 16,0cm( +/- 1cm).Pojedynczy przewód odprowadzający z czerwoną zatyczką. Na stronie zewnętrznej mankietu graficzne symbole i oznaczenia prawidłowego i błędnego założenia mankietu, zakresu obwodu kończyny pacjenta,  braku obecności PVC i latexu w produkcie oraz ref produktu, znak CE. Możliwość odkażania i sterylizacji tlenkiem etylenu. Roczna gwarancja na produkt. Pakowany pojedynczo.</t>
  </si>
  <si>
    <t>Wielorazowy mankiet do pomiaru NIBP u pacjenta dorosłego, mały. Produkt nie zawierający lateksu, PVC i DEHP. Mankiet z materiału trwałego, plastycznego i nieprzemakalnego. Obwód kończyny pacjenta: 10,5 – 28,0cm( +/- 1cm), szerokość: 10,5cm( +/- 1cm). Pojedynczy przewód odprowadzający z czerwoną zatyczką. Na stronie zewnętrznej mankietu graficzne symbole i oznaczenia prawidłowego i błędnego założenia mankietu, zakresu obwodu kończyny pacjenta,  braku obecności PVC i latexu w produkcie oraz ref produktu, znak CE. Możliwość odkażania i sterylizacji tlenkiem etylenu Roczna gwarancja na produkt. Pakowany pojedynczo.</t>
  </si>
  <si>
    <t xml:space="preserve">Jednorazowy, komfortowy, mały mankiet NIBP dla dorosłych, wykonany z miękkiego materiału pozbawionego lateksu i polichlorku  winylu. Mankiet nie powodujący odparzeń i podrażnień skóry.  Obwód: 20,5–28,5cm( +/- 1cm), szerokość: 10,6cm( +/- 1cm), długość 24cm( +/- 1cm). Kolor jasno niebieski. Na mankiecie wyraźnie widoczny producent, znak CE, numer ref, obwód,  opisowo określony rozmiar, graficznie sposób aplikacji. Pakowane po 10 sztuk. </t>
  </si>
  <si>
    <t>Jednorazowy, komfortowy, średni mankiet NIBP dla dorosłych, wykonany z miękkiego materiału pozbawionego lateksu i polichlorku winylu. Mankiet nie powodujący odparzeń i podrażnień skóry.  Obwód: 27,5–36cm( +/- 1cm), szerokość: 13,5cm( +/- 1cm), długość 30cm( +/- 1cm). Kolor granatowy. Na mankiecie wyraźnie widoczny producent, znak CE, numer ref, obwód, opisowo określony rozmiar, graficznie sposób aplikacji. Pakowane po 10 sztuk.</t>
  </si>
  <si>
    <t>Wielorazowy kabel napowietrzający, adapter łączący kardiomonitor z mankietami jednopacjentowymi i wielorazowymi NIBP, długość 3m( +/- 1cm). Pakowany po 1 szt</t>
  </si>
  <si>
    <t xml:space="preserve">Jednorazowy, komfortowy, duży mankiet NIBP dla dorosłych, wykonany z miękkiego materiału pozbawionego lateksu i polichlorku  winylu. Mankiet nie powodujący odparzeń i podrażnień skóry.  Obwód: 35–45cm( +/- 1cm), szerokość: 17cm( +/- 1cm), długość 38cm( +/- 1cm). Kolor bordowy. Na mankiecie wyraźnie widoczny producent, znak CE, numer ref, obwód,  opisowo określony rozmiar, graficznie sposób aplikacji. Pakowane po 10 sztuk. </t>
  </si>
  <si>
    <t>Marker chirurgiczny, niezmywalny, o niższej klasie sterylnosci ( klasa I sterylna) ,obudowa  czarna lub granatowa , nietoksyczny, tusz fioletowy na bazie gencjany.</t>
  </si>
  <si>
    <t xml:space="preserve">Kabel pacjenta do EKG kompatybilny z aparatem Ascard , 10-odprowadzeniowy , zakończony od strony aparatu wtykiem D-sub 15 pin , odprowadzenia przedsercowe dł min 70cm, odprowadzenia kończynowe dł min 110cm , przewód zbiorczy min 150cm, od strony EKG zakończony wtykami bananowymi 4mm, pasujacymi do elektrod kończynowych i przyssawkowych z poz 27 i 28
</t>
  </si>
  <si>
    <t xml:space="preserve">odprowadzenie zapinane snap-on białe , 50cm, do monitorowania EMG z brody </t>
  </si>
  <si>
    <t xml:space="preserve">podwójne odprowadzenie zapinane snap-on szare 148/150 cm do monitorowania PLM prawa noga </t>
  </si>
  <si>
    <t xml:space="preserve">podwójne odprowadzenie zapinane snap-on czarne  148/150 cm do monitorowania PLM lewa  noga </t>
  </si>
  <si>
    <t xml:space="preserve"> </t>
  </si>
  <si>
    <t>Pakiet  nr 10   Aksesoria do systemu nieinwazyjnego monitorowania przezskórnego gazów we krwi typu  SenTec Digital Monitor  (  CPV-33190000-8)</t>
  </si>
  <si>
    <t>klips mocujacy na ucho , op 24szt</t>
  </si>
  <si>
    <t>pierścień mocujacy MAR-MI , op 48szt</t>
  </si>
  <si>
    <t>membrana czujnika MC-3 , op 3 szt</t>
  </si>
  <si>
    <t>butla z gazem kalibracyjnycm GAS-0812, op 6szt</t>
  </si>
  <si>
    <t>Woreczki strunowe 6-7cm x 8-10 cm , 30-50 mikronów, opakowanie 100szt</t>
  </si>
  <si>
    <t xml:space="preserve">Nerki jednorazowe, tekturowe, op300szt </t>
  </si>
  <si>
    <t>Basen jednorazowego użytku , płaski , 2000ml , op 100szt</t>
  </si>
  <si>
    <t>Kubeczki jednorazowe , plastikowe , 200ml , op100szt</t>
  </si>
  <si>
    <t>Kubeczki jednorazowe , plastikowe , 300ml , op50szt</t>
  </si>
  <si>
    <t xml:space="preserve">
Dozownik rotametryczny powietrza,  zakres  min 0-17L/min, sprzęt fabrycznie nowy , rok produkcji 2024r,
Certyfikaty jakości : 
1.Certyfikaty dopuszczenia zgodne z obowiązującym prawem, deklaracje zgodności, wpis do rejestru urządzeń medycznych, instrukcja obsługi, karta katalogowa produktu wraz ze zdjęciem produktu.
 Parametry ogólne:
1.Ciśnienie wejściowe  5bar -6 bar
2.Zakres ciśnienia dla prawidłowych wskazań min 5  +/-0,5bar
3.Zakres regulacji przepływu min  0-17 l/min
4.Podłączenie do punktu poboru AGA
5.W komplecie nawilżacz z butelką o pojemności 300 ml. Możliwość sterylizacji w temperaturze 121 ºC. 
6.Możliwość podłączenia pojemnika jednorazowego RespiFlo. Podłączenie nie wymaga przejściówek/adapterów. 
7.Dozownik zbudowany (z wyjątkiem kopułki) z mosiądzu chromowanego odpornego na uderzenia i pęknięcia 
8.Wilgotność gazu jeśli wymagane jest nawilżanie 0-60%
9.Dokładność odczytu +/-10%
10.Budowa w oparciu o materiały kompatybilne z tlenem
11.Regulacja przepływu gazu przy użyciu pokrętła
12.Nawilżanie gazu wodą destylowaną w trakcie dozowania
13.Wyposażone w rurkę rotametryczną z podziałką  min 0-17 l/min
Pozostałe:
1.Gwarancja minimum 12 miesięcy
</t>
  </si>
  <si>
    <t xml:space="preserve">Dozownik rotametryczny tlenu zakres min  0-17L/min, sprzęt fabrycznie nowy , rok produkcji 2024r,
Certyfikaty jakości
1.Certyfikaty dopuszczenia zgodne ze z obowiązującym prawem,deklaracje zgodności, wpis do rejestru urządzeń medycznych, instrukcja obsługi, karta katalogowa produktu wraz ze zdjęciem produktu.
 Parametry ogólne:
1.Ciśnienie wejściowe 5bar- 6bar
2.Zakres ciśnienia dla prawidłowych wskazań min 5 +/-0,5bar
3.Zakres regulacji przepływu min 0-17 l/min
4.Podłączenie do punktu poboru AGA
5.W komplecie nawilżacz z butelką o pojemności 300 ml. Możliwośćsterylizacj w temperaturze 121 ºC. 
6.Możliwość podłączenia pojemnika jednorazowego RespiFlo. Podłączenie nie wymaga przejściówek/adapterów. 
7.Dozownik zbudowany (z wyjątkiem kopułki) z mosiądzu chromowanego odpornego na uderzenia i pęknięcia 
8.Wilgotność gazu jeśli wymagane jest nawilżanie 0-60%
9.Dokładność odczytu +/-10%
10.Budowa w oparciu o materiały kompatybilne z tlenem
11.Regulacja przepływu gazu przy użyciu pokrętła
12.Nawilżanie gazu wodą destylowaną w trakcie dozowania
13.Wyposażone w rurkę rotametryczną z podziałką min  0-17 l/min
Pozostałe: 
1.Gwarancja minimum 12 miesięcy
</t>
  </si>
  <si>
    <t xml:space="preserve">Zawór czerpalny próżni z pojemnikiem zabezpieczającym do punktu poboru VAC AGA, sprzet fabrycznie nowy , rok produkcji 2024r:                                                                                                                                                                                                                Certyfikaty jakości                                                                                                                                                                               1.Certyfikaty dopuszczenia zgodne z obowiązującym prawem,deklaracje zgodności, wpis do rejestru urządzeń medycznych, instrukcja obsługi, karta katalogowa produktu wraz ze zdjęciem produktu.                                                                                                            Parametry ogólne :                                                                                                                                                                                           1.Regulacja ssania za pomocą pokrętła w zakresie od 0 do 0,8 bar                                                                                                                    2. Podłączenie do punktu poboru AGA                                                                                                                                                             3.Butla zabezpieczająca o pojemności 300 ml. Możliwość podłączania butli o pojemności 300ml, 500ml oraz 1000 ml..Przyłącze 3/8”.                                                                                                                                               4.Możliwość podłączenia tulei z nakrętką do bezpośredniego mocowania przewodów giętkich                                                                                                                                             5. Zawór czerpalny zbudowany (z wyjątkiem butli) z mosiądzu chromowanego odpornego na uderzenia i pęknięcia , wtyk ze stali nierdzewnej.                                                                                                                      Pozostałe :                                                                                                                                                                                                      1.Gwarancja minimum 12 miesięcy                                                                                                                                                                                                           </t>
  </si>
  <si>
    <t>Nawilżacz do posiadanych  dozowników  Awamed. , pojemność pojemnika 300ml, pojemnik wykonany z polipropylenu , przyłącze gwint 9/16 UNF</t>
  </si>
  <si>
    <t>Pojemnik na wodę 300 ml do posiadanych nawilżaczy  Awamed, pojemność pojemnika 300ml, pojemnik wykonany z polipropylenu , kompatybilny  z  posiadanym korpusem nawilżacza firmy Awamed,  nadruk niebieski znaczący max i min  ilosć wody , gwint M53x9 dwuwchodowy</t>
  </si>
  <si>
    <t>Pojemnik na wodę 300 ml do posiadanych zaworów czerpalnych próżni  Awamed., pojemność pojemnika 300 ml, pojemnik wykonany z polipropylenu, kompatybilny  z posiadanym  korpusem zaworu czerpalnego firmy Awamed , nadruk żółto-czarny, gwint M63x4</t>
  </si>
  <si>
    <t xml:space="preserve">przewód głowowy 90 cm do rejestrowania syganłów EEG z głowy </t>
  </si>
  <si>
    <t xml:space="preserve">5 odprowadzeniowy przewód EEG z elektrodami miseczkowatymi </t>
  </si>
  <si>
    <t xml:space="preserve">podwójne odprowadzenie  snap-on pomarańczowe  , 50/100cm ,do monitorowania EKG  </t>
  </si>
  <si>
    <r>
      <rPr>
        <b/>
        <sz val="10"/>
        <rFont val="Times New Roman"/>
        <family val="1"/>
        <charset val="238"/>
      </rPr>
      <t>maska Air Fit F20 :</t>
    </r>
    <r>
      <rPr>
        <sz val="10"/>
        <rFont val="Times New Roman"/>
        <family val="1"/>
        <charset val="238"/>
      </rPr>
      <t xml:space="preserve">  Maska ustno-nosowa wentylowana. Dostępna z poduszką silikonową w rozmiarach: S,M,L. Złożona z 4 elementów: uprząż, ramka, silikon, kolanko. Magnesy stosowane w dolnej części uprzęży i ramki umożliwiające szybkie zapięcie/wypięcie maski bez konieczności ponownego dopasowywania uprzęży. Maska dostępna w wersji dla kobiet o innym kolorze i rozmiarze uprzęży. Możliwość użycia maski z poduszką wykonaną z pianki z pamięcią kształtu (opcja). Maska wielokrotnego użytku z możliwością dezynfekcji termicznej - maszynowej: 93°C przez 10 minut. Zakres ciśnień terapeutycznych: 3-40 cm H2O. Objętość martwa: 240 ml (rozm. L)</t>
    </r>
  </si>
  <si>
    <r>
      <rPr>
        <b/>
        <sz val="10"/>
        <rFont val="Times New Roman"/>
        <family val="1"/>
        <charset val="238"/>
      </rPr>
      <t>maska Air Fit N20</t>
    </r>
    <r>
      <rPr>
        <sz val="10"/>
        <rFont val="Times New Roman"/>
        <family val="1"/>
        <charset val="238"/>
      </rPr>
      <t xml:space="preserve">  Maska nosowa wentylowana. Dostępna w rozmiarach z poduszką silikonową: S,M,L. Złożona z 4 elementów: uprząż, ramka, silikon, kolanko. Magnesy stosowane w dolnej części uprzęży i ramki umożliwiające szybkie zapięcie/wypięcie maski bez konieczności ponownego dopasowywania uprzęży.  Maska dostępna w wersji dla kobiet o innym kolorze i rozmiarze uprzęży. Maska wielokrotnego użytku z możliwością dezynfekcji termicznej - maszynowej: 93°C przez 10 minut. Zakres ciśnień terapeutycznych: 3-30 cm H2O. Objętość martwa: 90 ml (rozm. L)</t>
    </r>
  </si>
  <si>
    <r>
      <rPr>
        <b/>
        <sz val="10"/>
        <rFont val="Times New Roman"/>
        <family val="1"/>
        <charset val="238"/>
      </rPr>
      <t xml:space="preserve">maska Air Fit N30 </t>
    </r>
    <r>
      <rPr>
        <sz val="10"/>
        <rFont val="Times New Roman"/>
        <family val="1"/>
        <charset val="238"/>
      </rPr>
      <t>rozm S,M,LMaska podnosowa minimalnego kontaktu, wentylowana. Jeden system maski zwiera 2 rozmiary poduszek silikonowych (S,M).  Maska składająca się z 3 części: silikon, szkielet, uprząż. Uprząż maski regulowana. Dzielona część środkowa silikonu - dwa otwory każdy do innego nozdrza zapewnia intuicyjne dopasowanie i stabilne uszczelnienie. Maska wielorazowego użytku z możliwością dezynfekcji termicznej-maszynowej: 90°C-93°C przez 5-10 minut. Zakres ciśnień terapeutycznych: 4-20 cm H2O. Przepływ 29 l/min dla 8 cm H2O; 37 l/min dla 12 cmH2O.</t>
    </r>
  </si>
  <si>
    <r>
      <rPr>
        <b/>
        <sz val="10"/>
        <rFont val="Times New Roman"/>
        <family val="1"/>
        <charset val="238"/>
      </rPr>
      <t>maska Air Fit N30 i</t>
    </r>
    <r>
      <rPr>
        <sz val="10"/>
        <rFont val="Times New Roman"/>
        <family val="1"/>
        <charset val="238"/>
      </rPr>
      <t xml:space="preserve">  rozm S,M,LMaska podnosowa wentylowana, z wypinanym kolankiem maski znajdującym się na czubku głowy, umożliwiająca pacjentowi komfortowy sen w każdej pozycji. Dostępna w rozmiarach poduszka/uprząż: S/S, SW/S, M/STD, W/STD. Dzielona część środkowa silikonu - dwa otwory każdy do innego nozdrza zapewnia intuicyjne dopasowanie i stabilne uszczelnienie. Maska wielorazowego użytku z możliwością dezynfekcji termicznej - maszynowej: 90–93°C przez 5 do 10 minut.  Zakres ciśnień terapeutycznych: 4-25 cm H2O. Przepływ 20 l/min dla 4 cm H2O; 31 l/min dla 9 cmH2O.</t>
    </r>
  </si>
  <si>
    <r>
      <rPr>
        <b/>
        <sz val="10"/>
        <rFont val="Times New Roman"/>
        <family val="1"/>
        <charset val="238"/>
      </rPr>
      <t xml:space="preserve">maska Air Fit P10 </t>
    </r>
    <r>
      <rPr>
        <sz val="10"/>
        <rFont val="Times New Roman"/>
        <family val="1"/>
        <charset val="238"/>
      </rPr>
      <t xml:space="preserve"> rozm S,M,L Maska donosowa wentylowana. Jeden system maski zawiera 3 rozmiary wkładek donosowych (S,M,L). Możliwośc wyboru przez Zamawiającego wersji dla kobiet - system maski zawierający 3 rozmiary wkładek (XS,S,M). Maska składająca się z 3 części: silikon, szkielet, uprząż. Uprząż maski regulowana. Maska wielorazowego użytku z możliwością dezynfekcji termicznej-maszynowej:  90–93°C przez 5 do 10 minut. Zakres ciśnień terapeutycznych: 4-20 cmH2O. Objętość martwa: 123 ml (rozm. L)</t>
    </r>
  </si>
  <si>
    <r>
      <rPr>
        <b/>
        <sz val="10"/>
        <rFont val="Times New Roman"/>
        <family val="1"/>
        <charset val="238"/>
      </rPr>
      <t xml:space="preserve">maska Air Fit F30 </t>
    </r>
    <r>
      <rPr>
        <sz val="10"/>
        <rFont val="Times New Roman"/>
        <family val="1"/>
        <charset val="238"/>
      </rPr>
      <t>, rozm S,M,L Maska ustno-podnosowa wentylowana. Dostępna z poduszką silikonową w rozmiarach: S,M. Złożona z 4 elementów: uprząż, ramka, silikon, kolanko. Magnesy stosowane w dolnej części uprzęży i ramki umożliwiające szybkie zapięcie/wypięcie maski bez konieczności ponownego dopasowywania uprzęży. Maska umożliwia pacjentowi noszenie okularów. Dzielona część środkowa silikonu - dwa otwory każdy do innego nozdrza zapewnia intuicyjne dopasowanie i stabilne uszczelnienie. Maska wielokrotnego użytku z możliwością dezynfekcji termicznej - maszynowej - 90–93°C przez 5 do 10 minut. Zakres ciśnień terapeutycznych: 3-30 cm H2O. Przepływ 37 l/min dla 10 cm H2O; 54 l/min dla 20 cmH2O.</t>
    </r>
  </si>
  <si>
    <r>
      <rPr>
        <b/>
        <sz val="10"/>
        <rFont val="Times New Roman"/>
        <family val="1"/>
        <charset val="238"/>
      </rPr>
      <t>maska Air Fit F30i</t>
    </r>
    <r>
      <rPr>
        <sz val="10"/>
        <rFont val="Times New Roman"/>
        <family val="1"/>
        <charset val="238"/>
      </rPr>
      <t xml:space="preserve"> 'Maska ustno-podnosowa wentylowana, z wypinanym kolankiem maski znajdującym się na czubku głowy, umożliwiająca pacjentowi komfortowy sen w każdej pozycji. Dostępna w rozmiarach poduszka/uprząż S/S, S/STD, M/STD, M/L, W/STD. Magnesy stosowane w dolnej części uprzęży i ramki umożliwiające szybkie zapięcie/wypięcie maski bez konieczności ponownego dopasowywania uprzęży. Dzielona część środkowa silikonu - dwa otwory każdy do innego nozdrza zapewnia intuicyjne dopasowanie i stabilne uszczelnienie. Maska wielorazowego użytku z możliwością dezynfekcji termicznej-maszynowej: 90°C-93°C przez 5-10 minut. Zakres ciśnień terapeutycznych: 4-30 cm H2O. Przepływ 22 l/min dla 4 cm H2O; 38 l/min dla 11 cmH2O. </t>
    </r>
  </si>
  <si>
    <t xml:space="preserve">odprowadzenie zapinane snap-on pomarańczowe 100 cm  do monitorowania EMG z brody </t>
  </si>
  <si>
    <t xml:space="preserve">pulsoksymetr WristOx2 , rozmiar M i L </t>
  </si>
  <si>
    <t>filtry przeciwbakteryjne  do CPAP  op 50szt</t>
  </si>
  <si>
    <t xml:space="preserve">rura standardowa do sterylizacji do CPAP </t>
  </si>
  <si>
    <t xml:space="preserve">pasy RIP NOX wielorazowy  rozmiar M , L, XL </t>
  </si>
  <si>
    <t xml:space="preserve">termistor do rejestracji  przepływu powietrza z nosa i ust , 90cm </t>
  </si>
  <si>
    <t xml:space="preserve">przewód brzuszny NOX - kabel do monitorowania ruchów brzucha  do urządzenia NOX </t>
  </si>
  <si>
    <t>Pakiet  nr 9    Aksesoria do systemu nieinwazyjnego monitorowania przezskórnego gazów we krwi typu  Radiometer TCM 5 FLEX (  CPV-33190000-8)</t>
  </si>
  <si>
    <t xml:space="preserve">żel przewodzący GEL-04 ,op  5ml </t>
  </si>
  <si>
    <t xml:space="preserve">MASKA AMARA VIEW Z PRZECIEKIEM
Maska ustno-nosowa do wentylacji nieinwazyjnej
- Maska bez punktu wsparcia na grzbiecie nosa
- Maska bez podpory czołowej
- Mocowanie na twarzy pacjenta za pomocą 4- punktowej uprzęży wyposażonej w klipsy
- Maska z możliwością zamontowania wymiennych silikonowych poduszek w rozmiarach  S, M, L.
-  Przeznaczona do min. 20 krotnej sterylizacji (w tym sterylizacji temperaturowej, chemicznej
- port wydechowy bezpośrednio w poduszce silikonowej
- przestrzeń martwa dla rozmiaru L nie większa niż 168 ml
</t>
  </si>
  <si>
    <t>Pakiet  nr 11    Aksesoria do polisomnografu typu NOX A1   (  CPV-33190000-8)</t>
  </si>
  <si>
    <t>Czujnik SpO2 Dräger , samoprzylepny , z pianki ,jednorazowego użytku  dla dorosłych  1 op-24szt.</t>
  </si>
  <si>
    <t>Czujnik do pomiaru  temperatury skóry ,wielokrotnego użytku, przyłącze  7 -pinowe , 1,5m, dla dorosłych</t>
  </si>
  <si>
    <t xml:space="preserve">Czujnik SpO2 Nellcor Dura DS. 100A na palec wielokrotnego użytku dla dorosłych </t>
  </si>
  <si>
    <t>Kabel do nieinwazyjnego pomiaru ciśnienia krwi,dla dorosłych, dł 3,7m , dren łączący NBP</t>
  </si>
  <si>
    <t>Filtr antybakteryjny,do niezawodnej ochrony ssaków medycznych przed zanieczyszczeniami, filtracja bakteryjna : min 99,999% , filtracja wirusowa min 99,999% , materiał : akryl , okres użytkowania min 7 dni, metoda filtracji hydrofobowa ( HEPA) , jednorazowegop użytku, 1 opakowanie- 20 szt.</t>
  </si>
  <si>
    <t xml:space="preserve">Mankiet NIPC, wielokrotnego użytku, rozmiar L  dla dorosłych, długosć ramienia lub uda 31–40 cm / średnica ramienia lub uda min 33cm, kompatybilny z kardiomonitorem na stanie zamawiajacego </t>
  </si>
  <si>
    <t xml:space="preserve">Mankiet NIPC, wielokrotnego użytku, rozmiar M, dla dorosłych, długosć ramienia lub uda  23–33 cm średnica ranmienia lub uda min 40 cm, kompatybilny z kardiomonitorem na stanie zamawiajacego </t>
  </si>
  <si>
    <t xml:space="preserve">Mankiet NIPC, wielokrotnego użytku, rozmiar S, dla mniejszych dorosłych, długosć ramienia lub uda  17-25 cm średnica ranmienia lub uda min 29 cm, kompatybilny z kardiomonitorem na stanie zamawiajacego </t>
  </si>
  <si>
    <t xml:space="preserve">Mankiet NIPC, dla pojedyńczego pacjenta , rozmiar M, dla dorosłych, długosć ramienia lub uda  23–33 cm średnica ranmienia lub uda min 40 cm, kompatybilny z kardiomonitorem na stanie zamawiajacego , op 10 szt </t>
  </si>
  <si>
    <t>Membrana do zastawki  do respiratora będącego na stanie zamawiającego</t>
  </si>
  <si>
    <t xml:space="preserve">Moduł przewodowy, wieloparametrowy, do pomiarów EKG, oddechu, SpO2 i temperatury,dwupinowy,  dł. 2,5 m, kompartybilny z posiadanymi  kardiomonitorami </t>
  </si>
  <si>
    <t xml:space="preserve">Moduł przewodowy, wieloparametrowy, do pomiarów EKG, oddechu, SpO2 i temperatury,dwupinowy,  dł. 1,5 m, kompartybilny z posiadanymi  kardiomonitorami </t>
  </si>
  <si>
    <t xml:space="preserve">Przewód do pomiaru EKG,3-odprowadzeniowy, dwupinowy, odprowadzenia na jednym kablu , kodownaie IEC1 , dłudosć 2m , </t>
  </si>
  <si>
    <t xml:space="preserve">Maski ustno-nosowe  do nieinwazyjnej wentylacji zakrywające nos oraz usta pacjenta, zapewniajace  skuteczną terapię nawet przy oddychaniu przez usta,  zapewniające najwyższy komfort poprzez posiadanie  silikonowo-żelowej poduszki z giętkim, wbudowanym pierścieniem ze standardowym kolankiem SE,  maski do nieinwazyjnej terapii   przeznaczone do użytku przez wielu pacjentów; wymienne nakrycia głowy z klipsami magnetycznymi są dostępne indywidualnie. 
Maski dostępne w rozmiarach S,M,L,XL.
1op. zawiera 3 sztuki
</t>
  </si>
  <si>
    <t>Kabel pośredni do pomiaru saturacji do modułów przewodowych plus/plus OR , długosć 3m</t>
  </si>
  <si>
    <t>Kabel pośredni do pomiarów saturacji do modułów przewodowych wielopomiarowych , kompatybilny z technologią Nellcor , długosć 1m</t>
  </si>
  <si>
    <t xml:space="preserve">Przewód EKG 3-odpr, dwupinowy , IEC1, kodowanie IEC1 (standard UE), dł. 1 m,  </t>
  </si>
  <si>
    <t xml:space="preserve">Przewód EKG , 5-odpr, dwupinowy , IEC1, kodowanie IEC1 (standard UE), dł. 1,5 m, </t>
  </si>
  <si>
    <t>Jednorazowa pułapka wodna do oddzielanaia wody z lini próbkujacej , do aparatów znajdujących się na stanie zamawiajacego , stosowana w celu ochrony monitora pacjenta i modułu pomiaru gazu pacjenta przed wirusami, bakteriami i wodą . Do stosowania z przyłaczem Luer Lock lub bez przyłacza Luer Lock, czas pracy 4 tyg., nie podlegająca sterylizacji, opakowanie = 12szt.</t>
  </si>
  <si>
    <t>Zastawka wydechowa do  respiratora kompatybilna z aparatem na stanie zamawiajacego , wielokrotnego użytku</t>
  </si>
  <si>
    <t>Zbiornik na wydzieliny na pojemnik do ssaka , wielokrotnego użytku, poj. 700 ml,sterylizacja w autoklawie do 134 °C,</t>
  </si>
  <si>
    <t xml:space="preserve">Mankiet NIPC, wielokrotnego użytku, rozmiar M+, dla dorosłych, długosć ramienia lub uda  23–33 cm średnica ranmienia lub uda min 43 cm, kompatybilny z kardiomonitorem na stanie zamawiajacego </t>
  </si>
  <si>
    <t xml:space="preserve">Mankiet NIPC, wielokrotnego użytku, rozmiar M++, dla dorosłych, długosć ramienia lub uda  23–33 cm średnica ranmienia lub uda min 53 cm, kompatybilny z kardiomonitorem na stanie zamawiajacego </t>
  </si>
  <si>
    <t>Wielorazowy mankiet do pomiaru NIBP u pacjenta dorosłego, udowy. Produkt nie zawierający lateksu, PVC i DEHP. Mankiet z materiału trwałego, plastycznego i nieprzemakalnego. Obwód kończyny pacjenta: 42,0 – 54,0cm( +/- 1cm) , szerokość: 20,0cm( +/- 1cm). Pojedynczy przewód odprowadzający z czerwoną zatyczką. Na stronie zewnętrznej mankietu graficzne symbole i oznaczenia prawidłowego i błędnego założenia mankietu, zakresu obwodu kończyny pacjenta,  braku obecności PVC i latexu w produkcie oraz ref produktu, znak CE. Możliwość odkażania i sterylizacji tlenkiem etylenu. Roczna gwarancja na produkt. Pakowany pojedynczo.</t>
  </si>
  <si>
    <t xml:space="preserve">Nowoczesny, komfortowy, jednopacjentowy czujnik SpO2 na skrzydełko nosa. Czujnik do 29 dni, przeznaczony dla pacjentów dorosłych i pediatrycznych (&gt;15kg) z niską perfuzją. Bardzo czuły i szybko reagujący na zmiany - 30 sek. Minimalizuje artefakty. Czujnik klipsowy, delikatny i wytrzymały, z miękkiego silikonu klasy medycznej. Możliwość użycia czujnika pod maską anestetyczną i/lub maską NIV. Długość kabla: 83 cm(+/- 0,8cm) z czego 8,5 cm (+/- 0,2) stanowi część  styczna do twarzy stabilizująca czujnik. Końcówka 9PIN D-Sub. W zestawie  plastikowy, 3cm (+/- 0,3cm) aplikatore ułatwiający higieniczne zamocowanie czujnika. Czujnik czysty biologicznie. Pakowany jednostkowo w opakowanie plastikowe i  zbiorczo po 20 sztuk. </t>
  </si>
  <si>
    <t xml:space="preserve">Wielorazowy sensor pomiarowy do CO2 w strumieniu głónym. Kompatybilny z wielorazowymi i jednopacjentowymi adapterami dróg oddechowych Mainstream. Pakowane po 1 szt </t>
  </si>
  <si>
    <t>Akcesoria muszą posiadać pozytywną ocenę i rekomendację producenta  kardiomonitorów dla których przeznaczone są powyższe produkty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</si>
</sst>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\ ;[Red]\-#,##0\ "/>
    <numFmt numFmtId="165" formatCode="#,##0.00\ ;[Red]\-#,##0.00\ "/>
    <numFmt numFmtId="166" formatCode="#,##0&quot; F &quot;;[Red]\(#,##0&quot; F)&quot;"/>
    <numFmt numFmtId="167" formatCode="#,##0.00&quot; F &quot;;[Red]\(#,##0.00&quot; F)&quot;"/>
    <numFmt numFmtId="168" formatCode="\ * #,##0.00&quot;    &quot;;\-* #,##0.00&quot;    &quot;;\ * \-#&quot;    &quot;;@\ "/>
    <numFmt numFmtId="169" formatCode="#,##0.00\ &quot;zł&quot;"/>
  </numFmts>
  <fonts count="25">
    <font>
      <sz val="11"/>
      <color indexed="8"/>
      <name val="Czcionka tekstu podstawowego"/>
      <family val="2"/>
      <charset val="238"/>
    </font>
    <font>
      <b/>
      <sz val="24"/>
      <color indexed="8"/>
      <name val="Czcionka tekstu podstawowego"/>
      <family val="2"/>
      <charset val="238"/>
    </font>
    <font>
      <sz val="18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63"/>
      <name val="Czcionka tekstu podstawowego"/>
      <family val="2"/>
      <charset val="238"/>
    </font>
    <font>
      <i/>
      <sz val="10"/>
      <color indexed="23"/>
      <name val="Czcionka tekstu podstawowego"/>
      <family val="2"/>
      <charset val="238"/>
    </font>
    <font>
      <sz val="10"/>
      <color indexed="17"/>
      <name val="Czcionka tekstu podstawowego"/>
      <family val="2"/>
      <charset val="238"/>
    </font>
    <font>
      <sz val="10"/>
      <color indexed="19"/>
      <name val="Czcionka tekstu podstawowego"/>
      <family val="2"/>
      <charset val="238"/>
    </font>
    <font>
      <sz val="10"/>
      <color indexed="16"/>
      <name val="Czcionka tekstu podstawowego"/>
      <family val="2"/>
      <charset val="238"/>
    </font>
    <font>
      <b/>
      <sz val="10"/>
      <color indexed="9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color indexed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sz val="10"/>
      <color indexed="8"/>
      <name val="Czcionka tekstu podstawowego"/>
      <family val="2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0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17" fillId="0" borderId="0" applyFill="0" applyBorder="0" applyAlignment="0" applyProtection="0"/>
    <xf numFmtId="165" fontId="17" fillId="0" borderId="0" applyFill="0" applyBorder="0" applyAlignment="0" applyProtection="0"/>
    <xf numFmtId="166" fontId="17" fillId="0" borderId="0" applyFill="0" applyBorder="0" applyAlignment="0" applyProtection="0"/>
    <xf numFmtId="167" fontId="17" fillId="0" borderId="0" applyFill="0" applyBorder="0" applyAlignment="0" applyProtection="0"/>
    <xf numFmtId="168" fontId="12" fillId="0" borderId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8" borderId="1" applyNumberFormat="0" applyAlignment="0" applyProtection="0"/>
    <xf numFmtId="0" fontId="4" fillId="8" borderId="1" applyNumberFormat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108">
    <xf numFmtId="0" fontId="0" fillId="0" borderId="0" xfId="0"/>
    <xf numFmtId="0" fontId="14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right" vertical="top" wrapText="1"/>
    </xf>
    <xf numFmtId="168" fontId="14" fillId="0" borderId="0" xfId="15" applyFont="1" applyFill="1" applyBorder="1" applyAlignment="1" applyProtection="1">
      <alignment horizontal="right" vertical="top" wrapText="1"/>
    </xf>
    <xf numFmtId="9" fontId="14" fillId="0" borderId="0" xfId="0" applyNumberFormat="1" applyFont="1" applyFill="1" applyAlignment="1">
      <alignment vertical="top" wrapText="1"/>
    </xf>
    <xf numFmtId="0" fontId="0" fillId="0" borderId="0" xfId="0" applyFill="1"/>
    <xf numFmtId="0" fontId="14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15" fillId="0" borderId="0" xfId="0" applyFont="1" applyFill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8" fillId="0" borderId="2" xfId="32" applyFont="1" applyFill="1" applyBorder="1" applyAlignment="1">
      <alignment vertical="top" wrapText="1"/>
    </xf>
    <xf numFmtId="0" fontId="19" fillId="0" borderId="0" xfId="0" applyFont="1" applyFill="1" applyBorder="1"/>
    <xf numFmtId="0" fontId="18" fillId="0" borderId="3" xfId="0" applyFont="1" applyFill="1" applyBorder="1" applyAlignment="1">
      <alignment vertical="top" wrapText="1"/>
    </xf>
    <xf numFmtId="0" fontId="18" fillId="0" borderId="3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2" fontId="18" fillId="0" borderId="0" xfId="0" applyNumberFormat="1" applyFont="1" applyFill="1" applyBorder="1" applyAlignment="1">
      <alignment horizontal="center" vertical="top" wrapText="1"/>
    </xf>
    <xf numFmtId="9" fontId="18" fillId="0" borderId="0" xfId="0" applyNumberFormat="1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vertical="top" wrapText="1"/>
    </xf>
    <xf numFmtId="2" fontId="20" fillId="0" borderId="2" xfId="0" applyNumberFormat="1" applyFont="1" applyFill="1" applyBorder="1" applyAlignment="1">
      <alignment vertical="top" wrapText="1"/>
    </xf>
    <xf numFmtId="9" fontId="20" fillId="0" borderId="2" xfId="0" applyNumberFormat="1" applyFont="1" applyFill="1" applyBorder="1" applyAlignment="1">
      <alignment vertical="top" wrapText="1"/>
    </xf>
    <xf numFmtId="0" fontId="21" fillId="0" borderId="2" xfId="32" applyFont="1" applyFill="1" applyBorder="1" applyAlignment="1" applyProtection="1">
      <alignment horizontal="center" vertical="top" wrapText="1"/>
      <protection locked="0"/>
    </xf>
    <xf numFmtId="2" fontId="21" fillId="0" borderId="2" xfId="39" applyNumberFormat="1" applyFont="1" applyFill="1" applyBorder="1" applyAlignment="1" applyProtection="1">
      <alignment horizontal="center" vertical="top" wrapText="1"/>
      <protection locked="0"/>
    </xf>
    <xf numFmtId="9" fontId="21" fillId="0" borderId="2" xfId="32" applyNumberFormat="1" applyFont="1" applyFill="1" applyBorder="1" applyAlignment="1" applyProtection="1">
      <alignment horizontal="center" vertical="top" wrapText="1"/>
      <protection locked="0"/>
    </xf>
    <xf numFmtId="0" fontId="18" fillId="0" borderId="2" xfId="0" applyFont="1" applyFill="1" applyBorder="1" applyAlignment="1">
      <alignment horizontal="center" vertical="top" wrapText="1"/>
    </xf>
    <xf numFmtId="169" fontId="22" fillId="0" borderId="2" xfId="33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33" applyNumberFormat="1" applyFont="1" applyFill="1" applyBorder="1" applyAlignment="1" applyProtection="1">
      <alignment horizontal="center" vertical="center" wrapText="1"/>
      <protection locked="0"/>
    </xf>
    <xf numFmtId="2" fontId="18" fillId="0" borderId="2" xfId="32" applyNumberFormat="1" applyFont="1" applyFill="1" applyBorder="1" applyAlignment="1">
      <alignment horizontal="center" vertical="center" wrapText="1"/>
    </xf>
    <xf numFmtId="2" fontId="22" fillId="0" borderId="2" xfId="39" applyNumberFormat="1" applyFont="1" applyFill="1" applyBorder="1" applyAlignment="1" applyProtection="1">
      <alignment horizontal="center" vertical="center" wrapText="1"/>
      <protection locked="0"/>
    </xf>
    <xf numFmtId="9" fontId="22" fillId="0" borderId="2" xfId="49" applyFont="1" applyFill="1" applyBorder="1" applyAlignment="1" applyProtection="1">
      <alignment horizontal="center" vertical="center" wrapText="1"/>
      <protection locked="0"/>
    </xf>
    <xf numFmtId="2" fontId="22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32" applyFont="1" applyFill="1" applyBorder="1" applyAlignment="1" applyProtection="1">
      <alignment horizontal="center" vertical="center" wrapText="1"/>
      <protection locked="0"/>
    </xf>
    <xf numFmtId="0" fontId="22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top" wrapText="1"/>
    </xf>
    <xf numFmtId="0" fontId="18" fillId="0" borderId="0" xfId="0" applyFont="1" applyFill="1" applyAlignment="1">
      <alignment vertical="top" wrapText="1"/>
    </xf>
    <xf numFmtId="0" fontId="18" fillId="0" borderId="0" xfId="0" applyFont="1" applyFill="1" applyAlignment="1">
      <alignment horizontal="center" vertical="center" wrapText="1"/>
    </xf>
    <xf numFmtId="2" fontId="18" fillId="0" borderId="0" xfId="0" applyNumberFormat="1" applyFont="1" applyFill="1" applyAlignment="1">
      <alignment horizontal="center" vertical="center" wrapText="1"/>
    </xf>
    <xf numFmtId="9" fontId="18" fillId="0" borderId="0" xfId="0" applyNumberFormat="1" applyFont="1" applyFill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9" fontId="18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center" vertical="center" wrapText="1"/>
    </xf>
    <xf numFmtId="9" fontId="18" fillId="0" borderId="0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vertical="top" wrapText="1"/>
    </xf>
    <xf numFmtId="0" fontId="21" fillId="0" borderId="3" xfId="32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>
      <alignment horizontal="center" vertical="center" wrapText="1"/>
    </xf>
    <xf numFmtId="2" fontId="20" fillId="0" borderId="3" xfId="0" applyNumberFormat="1" applyFont="1" applyFill="1" applyBorder="1" applyAlignment="1">
      <alignment horizontal="center" vertical="center" wrapText="1"/>
    </xf>
    <xf numFmtId="9" fontId="20" fillId="0" borderId="3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top" wrapText="1"/>
    </xf>
    <xf numFmtId="0" fontId="21" fillId="0" borderId="3" xfId="32" applyFont="1" applyFill="1" applyBorder="1" applyAlignment="1" applyProtection="1">
      <alignment horizontal="center" vertical="top" wrapText="1"/>
      <protection locked="0"/>
    </xf>
    <xf numFmtId="2" fontId="21" fillId="0" borderId="3" xfId="39" applyNumberFormat="1" applyFont="1" applyFill="1" applyBorder="1" applyAlignment="1" applyProtection="1">
      <alignment horizontal="center" vertical="center" wrapText="1"/>
      <protection locked="0"/>
    </xf>
    <xf numFmtId="9" fontId="21" fillId="0" borderId="3" xfId="32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32" applyFont="1" applyFill="1" applyBorder="1" applyAlignment="1" applyProtection="1">
      <alignment horizontal="center" vertical="top" wrapText="1"/>
      <protection locked="0"/>
    </xf>
    <xf numFmtId="4" fontId="18" fillId="0" borderId="3" xfId="32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32" applyFont="1" applyFill="1" applyBorder="1" applyAlignment="1" applyProtection="1">
      <alignment horizontal="center" vertical="center" wrapText="1"/>
      <protection locked="0"/>
    </xf>
    <xf numFmtId="0" fontId="18" fillId="0" borderId="3" xfId="36" applyFont="1" applyFill="1" applyBorder="1" applyAlignment="1">
      <alignment horizontal="center" vertical="center" wrapText="1"/>
    </xf>
    <xf numFmtId="0" fontId="18" fillId="0" borderId="3" xfId="32" applyFont="1" applyFill="1" applyBorder="1" applyAlignment="1">
      <alignment horizontal="center" vertical="top" wrapText="1"/>
    </xf>
    <xf numFmtId="0" fontId="22" fillId="0" borderId="3" xfId="32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>
      <alignment horizontal="center" vertical="center" wrapText="1"/>
    </xf>
    <xf numFmtId="9" fontId="18" fillId="0" borderId="3" xfId="0" applyNumberFormat="1" applyFont="1" applyFill="1" applyBorder="1" applyAlignment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vertical="top" wrapText="1"/>
    </xf>
    <xf numFmtId="9" fontId="22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32" applyFont="1" applyFill="1" applyBorder="1" applyAlignment="1" applyProtection="1">
      <alignment horizontal="center" vertical="center" wrapText="1"/>
      <protection locked="0"/>
    </xf>
    <xf numFmtId="2" fontId="21" fillId="0" borderId="2" xfId="39" applyNumberFormat="1" applyFont="1" applyFill="1" applyBorder="1" applyAlignment="1" applyProtection="1">
      <alignment horizontal="center" vertical="center" wrapText="1"/>
      <protection locked="0"/>
    </xf>
    <xf numFmtId="9" fontId="21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0" applyNumberFormat="1" applyFont="1" applyFill="1" applyBorder="1" applyAlignment="1">
      <alignment horizontal="center" vertical="top" wrapText="1"/>
    </xf>
    <xf numFmtId="9" fontId="23" fillId="0" borderId="3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2" fontId="24" fillId="0" borderId="3" xfId="0" applyNumberFormat="1" applyFont="1" applyFill="1" applyBorder="1" applyAlignment="1">
      <alignment horizontal="center" vertical="center" wrapText="1"/>
    </xf>
    <xf numFmtId="3" fontId="18" fillId="0" borderId="3" xfId="3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/>
    <xf numFmtId="2" fontId="18" fillId="0" borderId="3" xfId="39" applyNumberFormat="1" applyFont="1" applyFill="1" applyBorder="1" applyAlignment="1" applyProtection="1">
      <alignment horizontal="center" vertical="center" wrapText="1"/>
      <protection locked="0"/>
    </xf>
    <xf numFmtId="9" fontId="18" fillId="0" borderId="3" xfId="32" applyNumberFormat="1" applyFont="1" applyFill="1" applyBorder="1" applyAlignment="1" applyProtection="1">
      <alignment horizontal="center" vertical="center" wrapText="1"/>
      <protection locked="0"/>
    </xf>
    <xf numFmtId="2" fontId="18" fillId="0" borderId="3" xfId="32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32" applyFont="1" applyFill="1" applyBorder="1" applyAlignment="1">
      <alignment horizontal="center" vertical="top" wrapText="1"/>
    </xf>
    <xf numFmtId="0" fontId="18" fillId="0" borderId="3" xfId="35" applyFont="1" applyFill="1" applyBorder="1" applyAlignment="1">
      <alignment vertical="top" wrapText="1"/>
    </xf>
    <xf numFmtId="0" fontId="18" fillId="0" borderId="3" xfId="35" applyFont="1" applyFill="1" applyBorder="1" applyAlignment="1">
      <alignment horizontal="center" vertical="center" wrapText="1"/>
    </xf>
    <xf numFmtId="0" fontId="18" fillId="0" borderId="3" xfId="36" applyFont="1" applyFill="1" applyBorder="1" applyAlignment="1">
      <alignment vertical="top" wrapText="1"/>
    </xf>
    <xf numFmtId="0" fontId="18" fillId="0" borderId="3" xfId="0" applyFont="1" applyFill="1" applyBorder="1"/>
    <xf numFmtId="2" fontId="18" fillId="0" borderId="3" xfId="35" applyNumberFormat="1" applyFont="1" applyFill="1" applyBorder="1" applyAlignment="1">
      <alignment horizontal="center" vertical="center" wrapText="1"/>
    </xf>
    <xf numFmtId="9" fontId="18" fillId="0" borderId="3" xfId="35" applyNumberFormat="1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 wrapText="1"/>
    </xf>
    <xf numFmtId="3" fontId="18" fillId="0" borderId="3" xfId="0" applyNumberFormat="1" applyFont="1" applyFill="1" applyBorder="1" applyAlignment="1">
      <alignment horizontal="center" vertical="center" wrapText="1"/>
    </xf>
    <xf numFmtId="3" fontId="18" fillId="0" borderId="3" xfId="36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top" wrapText="1"/>
    </xf>
    <xf numFmtId="0" fontId="21" fillId="0" borderId="4" xfId="32" applyFont="1" applyFill="1" applyBorder="1" applyAlignment="1" applyProtection="1">
      <alignment horizontal="center" vertical="top" wrapText="1"/>
      <protection locked="0"/>
    </xf>
    <xf numFmtId="0" fontId="21" fillId="0" borderId="4" xfId="32" applyFont="1" applyFill="1" applyBorder="1" applyAlignment="1" applyProtection="1">
      <alignment horizontal="center" vertical="center" wrapText="1"/>
      <protection locked="0"/>
    </xf>
    <xf numFmtId="2" fontId="21" fillId="0" borderId="4" xfId="39" applyNumberFormat="1" applyFont="1" applyFill="1" applyBorder="1" applyAlignment="1" applyProtection="1">
      <alignment horizontal="center" vertical="center" wrapText="1"/>
      <protection locked="0"/>
    </xf>
    <xf numFmtId="9" fontId="21" fillId="0" borderId="4" xfId="32" applyNumberFormat="1" applyFont="1" applyFill="1" applyBorder="1" applyAlignment="1" applyProtection="1">
      <alignment horizontal="center" vertical="center" wrapText="1"/>
      <protection locked="0"/>
    </xf>
    <xf numFmtId="0" fontId="18" fillId="9" borderId="2" xfId="0" applyFont="1" applyFill="1" applyBorder="1" applyAlignment="1">
      <alignment horizontal="center" vertical="top" wrapText="1"/>
    </xf>
    <xf numFmtId="0" fontId="18" fillId="0" borderId="2" xfId="32" applyFont="1" applyBorder="1" applyAlignment="1">
      <alignment horizontal="left" vertical="center" wrapText="1"/>
    </xf>
    <xf numFmtId="169" fontId="18" fillId="0" borderId="2" xfId="33" applyNumberFormat="1" applyFont="1" applyBorder="1" applyAlignment="1" applyProtection="1">
      <alignment horizontal="center" vertical="center" wrapText="1"/>
      <protection locked="0"/>
    </xf>
    <xf numFmtId="0" fontId="18" fillId="0" borderId="2" xfId="33" applyFont="1" applyBorder="1" applyAlignment="1" applyProtection="1">
      <alignment horizontal="center" vertical="center" wrapText="1"/>
      <protection locked="0"/>
    </xf>
    <xf numFmtId="2" fontId="18" fillId="0" borderId="2" xfId="32" applyNumberFormat="1" applyFont="1" applyBorder="1" applyAlignment="1">
      <alignment horizontal="center" vertical="center" wrapText="1"/>
    </xf>
    <xf numFmtId="0" fontId="18" fillId="0" borderId="2" xfId="32" applyFont="1" applyBorder="1" applyAlignment="1" applyProtection="1">
      <alignment horizontal="center" vertical="center" wrapText="1"/>
      <protection locked="0"/>
    </xf>
    <xf numFmtId="2" fontId="20" fillId="0" borderId="3" xfId="32" applyNumberFormat="1" applyFont="1" applyFill="1" applyBorder="1" applyAlignment="1" applyProtection="1">
      <alignment horizontal="center" vertical="center" wrapText="1"/>
      <protection locked="0"/>
    </xf>
  </cellXfs>
  <cellStyles count="50">
    <cellStyle name="Accent" xfId="1"/>
    <cellStyle name="Accent 1" xfId="2"/>
    <cellStyle name="Accent 1 1" xfId="3"/>
    <cellStyle name="Accent 2" xfId="4"/>
    <cellStyle name="Accent 2 1" xfId="5"/>
    <cellStyle name="Accent 3" xfId="6"/>
    <cellStyle name="Accent 3 1" xfId="7"/>
    <cellStyle name="Accent 4" xfId="8"/>
    <cellStyle name="Bad" xfId="9"/>
    <cellStyle name="Bad 1" xfId="10"/>
    <cellStyle name="Comma [0]_laroux" xfId="11"/>
    <cellStyle name="Comma_laroux" xfId="12"/>
    <cellStyle name="Currency [0]_laroux" xfId="13"/>
    <cellStyle name="Currency_laroux" xfId="14"/>
    <cellStyle name="Dziesiętny" xfId="15" builtinId="3"/>
    <cellStyle name="Error" xfId="16"/>
    <cellStyle name="Error 1" xfId="17"/>
    <cellStyle name="Footnote" xfId="18"/>
    <cellStyle name="Footnote 1" xfId="19"/>
    <cellStyle name="Good" xfId="20"/>
    <cellStyle name="Good 1" xfId="21"/>
    <cellStyle name="Heading" xfId="22"/>
    <cellStyle name="Heading 1" xfId="23"/>
    <cellStyle name="Heading 1 1" xfId="24"/>
    <cellStyle name="Heading 2" xfId="25"/>
    <cellStyle name="Heading 2 1" xfId="26"/>
    <cellStyle name="Heading 3" xfId="27"/>
    <cellStyle name="Neutral" xfId="28"/>
    <cellStyle name="Neutral 1" xfId="29"/>
    <cellStyle name="Normal_laroux" xfId="30"/>
    <cellStyle name="normální_laroux" xfId="31"/>
    <cellStyle name="Normalny" xfId="0" builtinId="0"/>
    <cellStyle name="Normalny 2" xfId="32"/>
    <cellStyle name="Normalny 2 2" xfId="33"/>
    <cellStyle name="Normalny 2_SPRZET 2014" xfId="34"/>
    <cellStyle name="Normalny 3" xfId="35"/>
    <cellStyle name="Normalny 4" xfId="36"/>
    <cellStyle name="Note" xfId="37"/>
    <cellStyle name="Note 1" xfId="38"/>
    <cellStyle name="Procentowy" xfId="49" builtinId="5"/>
    <cellStyle name="Procentowy 2" xfId="39"/>
    <cellStyle name="Procentowy 3" xfId="40"/>
    <cellStyle name="Procentowy 4" xfId="41"/>
    <cellStyle name="Status" xfId="42"/>
    <cellStyle name="Status 1" xfId="43"/>
    <cellStyle name="Styl 1" xfId="44"/>
    <cellStyle name="Text" xfId="45"/>
    <cellStyle name="Text 1" xfId="46"/>
    <cellStyle name="Warning" xfId="47"/>
    <cellStyle name="Warning 1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view="pageBreakPreview" topLeftCell="A158" zoomScale="106" zoomScaleNormal="100" zoomScaleSheetLayoutView="106" workbookViewId="0">
      <selection activeCell="C165" sqref="C165"/>
    </sheetView>
  </sheetViews>
  <sheetFormatPr defaultRowHeight="17.100000000000001" customHeight="1"/>
  <cols>
    <col min="1" max="1" width="2.875" style="1" customWidth="1"/>
    <col min="2" max="2" width="59.25" style="2" customWidth="1"/>
    <col min="3" max="3" width="4.875" style="1" customWidth="1"/>
    <col min="4" max="4" width="6.625" style="3" customWidth="1"/>
    <col min="5" max="5" width="8.25" style="2" customWidth="1"/>
    <col min="6" max="6" width="9.125" style="4" customWidth="1"/>
    <col min="7" max="7" width="5.875" style="5" customWidth="1"/>
    <col min="8" max="8" width="8.125" style="2" customWidth="1"/>
    <col min="9" max="9" width="9.375" style="2" customWidth="1"/>
    <col min="10" max="10" width="8.25" style="2" customWidth="1"/>
    <col min="11" max="11" width="0.25" style="8" customWidth="1"/>
    <col min="12" max="12" width="9" style="8"/>
    <col min="13" max="13" width="13.375" style="8" customWidth="1"/>
    <col min="14" max="57" width="9" style="8"/>
    <col min="58" max="16384" width="9" style="6"/>
  </cols>
  <sheetData>
    <row r="1" spans="1:57" s="2" customFormat="1" ht="15.75">
      <c r="A1" s="16"/>
      <c r="B1" s="17"/>
      <c r="C1" s="16"/>
      <c r="D1" s="16"/>
      <c r="E1" s="17"/>
      <c r="F1" s="18"/>
      <c r="G1" s="19"/>
      <c r="H1" s="16"/>
      <c r="I1" s="16"/>
      <c r="J1" s="17"/>
      <c r="K1" s="1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</row>
    <row r="2" spans="1:57" s="2" customFormat="1" ht="29.25" customHeight="1">
      <c r="A2" s="20"/>
      <c r="B2" s="21" t="s">
        <v>66</v>
      </c>
      <c r="C2" s="20"/>
      <c r="D2" s="20"/>
      <c r="E2" s="21"/>
      <c r="F2" s="22"/>
      <c r="G2" s="23"/>
      <c r="H2" s="21"/>
      <c r="I2" s="21"/>
      <c r="J2" s="21"/>
      <c r="K2" s="1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</row>
    <row r="3" spans="1:57" s="2" customFormat="1" ht="63.75" customHeight="1">
      <c r="A3" s="20"/>
      <c r="B3" s="24" t="s">
        <v>47</v>
      </c>
      <c r="C3" s="24" t="s">
        <v>48</v>
      </c>
      <c r="D3" s="24" t="s">
        <v>4</v>
      </c>
      <c r="E3" s="24" t="s">
        <v>5</v>
      </c>
      <c r="F3" s="25" t="s">
        <v>6</v>
      </c>
      <c r="G3" s="26" t="s">
        <v>49</v>
      </c>
      <c r="H3" s="24" t="s">
        <v>7</v>
      </c>
      <c r="I3" s="24" t="s">
        <v>8</v>
      </c>
      <c r="J3" s="24" t="s">
        <v>9</v>
      </c>
      <c r="K3" s="1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</row>
    <row r="4" spans="1:57" s="2" customFormat="1" ht="37.5" customHeight="1">
      <c r="A4" s="27">
        <v>1</v>
      </c>
      <c r="B4" s="11" t="s">
        <v>60</v>
      </c>
      <c r="C4" s="28" t="s">
        <v>55</v>
      </c>
      <c r="D4" s="29">
        <v>1</v>
      </c>
      <c r="E4" s="30"/>
      <c r="F4" s="31">
        <f>D4*E4</f>
        <v>0</v>
      </c>
      <c r="G4" s="32"/>
      <c r="H4" s="32"/>
      <c r="I4" s="33">
        <f>F4*1.08</f>
        <v>0</v>
      </c>
      <c r="J4" s="34"/>
      <c r="K4" s="1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</row>
    <row r="5" spans="1:57" s="2" customFormat="1" ht="85.5" customHeight="1">
      <c r="A5" s="27">
        <v>2</v>
      </c>
      <c r="B5" s="11" t="s">
        <v>174</v>
      </c>
      <c r="C5" s="28" t="s">
        <v>55</v>
      </c>
      <c r="D5" s="29">
        <v>2</v>
      </c>
      <c r="E5" s="30"/>
      <c r="F5" s="31">
        <f t="shared" ref="F5:F28" si="0">D5*E5</f>
        <v>0</v>
      </c>
      <c r="G5" s="32"/>
      <c r="H5" s="32"/>
      <c r="I5" s="33">
        <f t="shared" ref="I5:I28" si="1">F5*1.08</f>
        <v>0</v>
      </c>
      <c r="J5" s="34"/>
      <c r="K5" s="1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</row>
    <row r="6" spans="1:57" s="2" customFormat="1" ht="45.75" customHeight="1">
      <c r="A6" s="27">
        <v>3</v>
      </c>
      <c r="B6" s="11" t="s">
        <v>162</v>
      </c>
      <c r="C6" s="28" t="s">
        <v>50</v>
      </c>
      <c r="D6" s="29">
        <v>2</v>
      </c>
      <c r="E6" s="30"/>
      <c r="F6" s="31">
        <f t="shared" si="0"/>
        <v>0</v>
      </c>
      <c r="G6" s="32"/>
      <c r="H6" s="32"/>
      <c r="I6" s="33">
        <f t="shared" si="1"/>
        <v>0</v>
      </c>
      <c r="J6" s="34"/>
      <c r="K6" s="1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</row>
    <row r="7" spans="1:57" s="2" customFormat="1" ht="45.75" customHeight="1">
      <c r="A7" s="27">
        <v>4</v>
      </c>
      <c r="B7" s="11" t="s">
        <v>177</v>
      </c>
      <c r="C7" s="28" t="s">
        <v>50</v>
      </c>
      <c r="D7" s="29">
        <v>2</v>
      </c>
      <c r="E7" s="30"/>
      <c r="F7" s="31">
        <f t="shared" si="0"/>
        <v>0</v>
      </c>
      <c r="G7" s="32"/>
      <c r="H7" s="32"/>
      <c r="I7" s="33">
        <f t="shared" si="1"/>
        <v>0</v>
      </c>
      <c r="J7" s="34"/>
      <c r="K7" s="1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1:57" s="2" customFormat="1" ht="45.75" customHeight="1">
      <c r="A8" s="27">
        <v>5</v>
      </c>
      <c r="B8" s="11" t="s">
        <v>178</v>
      </c>
      <c r="C8" s="28" t="s">
        <v>50</v>
      </c>
      <c r="D8" s="29">
        <v>2</v>
      </c>
      <c r="E8" s="30"/>
      <c r="F8" s="31">
        <f t="shared" si="0"/>
        <v>0</v>
      </c>
      <c r="G8" s="32"/>
      <c r="H8" s="32"/>
      <c r="I8" s="33">
        <f t="shared" si="1"/>
        <v>0</v>
      </c>
      <c r="J8" s="34"/>
      <c r="K8" s="1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</row>
    <row r="9" spans="1:57" s="2" customFormat="1" ht="45.75" customHeight="1">
      <c r="A9" s="27">
        <v>6</v>
      </c>
      <c r="B9" s="11" t="s">
        <v>163</v>
      </c>
      <c r="C9" s="28" t="s">
        <v>50</v>
      </c>
      <c r="D9" s="29">
        <v>2</v>
      </c>
      <c r="E9" s="30"/>
      <c r="F9" s="31">
        <f t="shared" si="0"/>
        <v>0</v>
      </c>
      <c r="G9" s="32"/>
      <c r="H9" s="32"/>
      <c r="I9" s="33">
        <f t="shared" si="1"/>
        <v>0</v>
      </c>
      <c r="J9" s="34"/>
      <c r="K9" s="1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7" s="2" customFormat="1" ht="45.75" customHeight="1">
      <c r="A10" s="27">
        <v>7</v>
      </c>
      <c r="B10" s="11" t="s">
        <v>161</v>
      </c>
      <c r="C10" s="28" t="s">
        <v>50</v>
      </c>
      <c r="D10" s="29">
        <v>2</v>
      </c>
      <c r="E10" s="30"/>
      <c r="F10" s="31">
        <f t="shared" si="0"/>
        <v>0</v>
      </c>
      <c r="G10" s="32"/>
      <c r="H10" s="32"/>
      <c r="I10" s="33">
        <f t="shared" si="1"/>
        <v>0</v>
      </c>
      <c r="J10" s="34"/>
      <c r="K10" s="1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</row>
    <row r="11" spans="1:57" s="2" customFormat="1" ht="45.75" customHeight="1">
      <c r="A11" s="27">
        <v>8</v>
      </c>
      <c r="B11" s="11" t="s">
        <v>164</v>
      </c>
      <c r="C11" s="28" t="s">
        <v>55</v>
      </c>
      <c r="D11" s="29">
        <v>1</v>
      </c>
      <c r="E11" s="30"/>
      <c r="F11" s="31">
        <f t="shared" si="0"/>
        <v>0</v>
      </c>
      <c r="G11" s="32"/>
      <c r="H11" s="32"/>
      <c r="I11" s="33">
        <f t="shared" si="1"/>
        <v>0</v>
      </c>
      <c r="J11" s="34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</row>
    <row r="12" spans="1:57" s="2" customFormat="1" ht="46.5" customHeight="1">
      <c r="A12" s="27">
        <v>9</v>
      </c>
      <c r="B12" s="11" t="s">
        <v>176</v>
      </c>
      <c r="C12" s="34" t="s">
        <v>50</v>
      </c>
      <c r="D12" s="35">
        <v>1</v>
      </c>
      <c r="E12" s="30"/>
      <c r="F12" s="31">
        <f t="shared" si="0"/>
        <v>0</v>
      </c>
      <c r="G12" s="32"/>
      <c r="H12" s="32"/>
      <c r="I12" s="33">
        <f t="shared" si="1"/>
        <v>0</v>
      </c>
      <c r="J12" s="34"/>
      <c r="K12" s="1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</row>
    <row r="13" spans="1:57" s="2" customFormat="1" ht="58.5" customHeight="1">
      <c r="A13" s="27">
        <v>10</v>
      </c>
      <c r="B13" s="11" t="s">
        <v>160</v>
      </c>
      <c r="C13" s="34" t="s">
        <v>55</v>
      </c>
      <c r="D13" s="35">
        <v>1</v>
      </c>
      <c r="E13" s="30"/>
      <c r="F13" s="31">
        <f t="shared" si="0"/>
        <v>0</v>
      </c>
      <c r="G13" s="32"/>
      <c r="H13" s="32"/>
      <c r="I13" s="33">
        <f>F13*1.08</f>
        <v>0</v>
      </c>
      <c r="J13" s="34"/>
      <c r="K13" s="1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</row>
    <row r="14" spans="1:57" s="2" customFormat="1" ht="42.75" customHeight="1">
      <c r="A14" s="27">
        <v>11</v>
      </c>
      <c r="B14" s="11" t="s">
        <v>170</v>
      </c>
      <c r="C14" s="34" t="s">
        <v>50</v>
      </c>
      <c r="D14" s="35">
        <v>1</v>
      </c>
      <c r="E14" s="30"/>
      <c r="F14" s="31">
        <f t="shared" si="0"/>
        <v>0</v>
      </c>
      <c r="G14" s="32"/>
      <c r="H14" s="32"/>
      <c r="I14" s="33">
        <f t="shared" si="1"/>
        <v>0</v>
      </c>
      <c r="J14" s="34"/>
      <c r="K14" s="1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</row>
    <row r="15" spans="1:57" s="2" customFormat="1" ht="36" customHeight="1">
      <c r="A15" s="27">
        <v>12</v>
      </c>
      <c r="B15" s="11" t="s">
        <v>59</v>
      </c>
      <c r="C15" s="34" t="s">
        <v>50</v>
      </c>
      <c r="D15" s="35">
        <v>7</v>
      </c>
      <c r="E15" s="30"/>
      <c r="F15" s="31">
        <f t="shared" si="0"/>
        <v>0</v>
      </c>
      <c r="G15" s="32"/>
      <c r="H15" s="32"/>
      <c r="I15" s="33">
        <f t="shared" si="1"/>
        <v>0</v>
      </c>
      <c r="J15" s="34"/>
      <c r="K15" s="1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</row>
    <row r="16" spans="1:57" s="2" customFormat="1" ht="36" customHeight="1">
      <c r="A16" s="27">
        <v>13</v>
      </c>
      <c r="B16" s="11" t="s">
        <v>158</v>
      </c>
      <c r="C16" s="34" t="s">
        <v>50</v>
      </c>
      <c r="D16" s="35">
        <v>3</v>
      </c>
      <c r="E16" s="30"/>
      <c r="F16" s="31">
        <f t="shared" si="0"/>
        <v>0</v>
      </c>
      <c r="G16" s="32"/>
      <c r="H16" s="32"/>
      <c r="I16" s="33">
        <f t="shared" si="1"/>
        <v>0</v>
      </c>
      <c r="J16" s="34"/>
      <c r="K16" s="1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</row>
    <row r="17" spans="1:57" s="2" customFormat="1" ht="32.25" customHeight="1">
      <c r="A17" s="27">
        <v>14</v>
      </c>
      <c r="B17" s="11" t="s">
        <v>175</v>
      </c>
      <c r="C17" s="34" t="s">
        <v>50</v>
      </c>
      <c r="D17" s="35">
        <v>1</v>
      </c>
      <c r="E17" s="30"/>
      <c r="F17" s="31">
        <f t="shared" si="0"/>
        <v>0</v>
      </c>
      <c r="G17" s="32"/>
      <c r="H17" s="32"/>
      <c r="I17" s="33">
        <f t="shared" ref="I17:I18" si="2">F17*1.23</f>
        <v>0</v>
      </c>
      <c r="J17" s="34"/>
      <c r="K17" s="1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</row>
    <row r="18" spans="1:57" s="2" customFormat="1" ht="27" customHeight="1">
      <c r="A18" s="101">
        <v>15</v>
      </c>
      <c r="B18" s="11" t="s">
        <v>165</v>
      </c>
      <c r="C18" s="34" t="s">
        <v>50</v>
      </c>
      <c r="D18" s="35">
        <v>1</v>
      </c>
      <c r="E18" s="30"/>
      <c r="F18" s="31">
        <f t="shared" si="0"/>
        <v>0</v>
      </c>
      <c r="G18" s="32"/>
      <c r="H18" s="32"/>
      <c r="I18" s="33">
        <f t="shared" si="2"/>
        <v>0</v>
      </c>
      <c r="J18" s="34"/>
      <c r="K18" s="1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</row>
    <row r="19" spans="1:57" s="2" customFormat="1" ht="27" customHeight="1">
      <c r="A19" s="27">
        <v>16</v>
      </c>
      <c r="B19" s="11" t="s">
        <v>157</v>
      </c>
      <c r="C19" s="34" t="s">
        <v>50</v>
      </c>
      <c r="D19" s="35">
        <v>1</v>
      </c>
      <c r="E19" s="30"/>
      <c r="F19" s="31">
        <f t="shared" si="0"/>
        <v>0</v>
      </c>
      <c r="G19" s="32"/>
      <c r="H19" s="32"/>
      <c r="I19" s="33">
        <f t="shared" si="1"/>
        <v>0</v>
      </c>
      <c r="J19" s="34"/>
      <c r="K19" s="1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</row>
    <row r="20" spans="1:57" s="2" customFormat="1" ht="27" customHeight="1">
      <c r="A20" s="27">
        <v>17</v>
      </c>
      <c r="B20" s="11" t="s">
        <v>168</v>
      </c>
      <c r="C20" s="34" t="s">
        <v>50</v>
      </c>
      <c r="D20" s="35">
        <v>3</v>
      </c>
      <c r="E20" s="30"/>
      <c r="F20" s="31">
        <f t="shared" si="0"/>
        <v>0</v>
      </c>
      <c r="G20" s="32"/>
      <c r="H20" s="32"/>
      <c r="I20" s="33">
        <f t="shared" si="1"/>
        <v>0</v>
      </c>
      <c r="J20" s="34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</row>
    <row r="21" spans="1:57" s="2" customFormat="1" ht="27" customHeight="1">
      <c r="A21" s="27">
        <v>18</v>
      </c>
      <c r="B21" s="11" t="s">
        <v>159</v>
      </c>
      <c r="C21" s="34" t="s">
        <v>50</v>
      </c>
      <c r="D21" s="35">
        <v>2</v>
      </c>
      <c r="E21" s="30"/>
      <c r="F21" s="31">
        <f t="shared" si="0"/>
        <v>0</v>
      </c>
      <c r="G21" s="32"/>
      <c r="H21" s="32"/>
      <c r="I21" s="33">
        <f>F21*1.08</f>
        <v>0</v>
      </c>
      <c r="J21" s="34"/>
      <c r="K21" s="1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</row>
    <row r="22" spans="1:57" s="2" customFormat="1" ht="47.25" customHeight="1">
      <c r="A22" s="27">
        <v>19</v>
      </c>
      <c r="B22" s="11" t="s">
        <v>166</v>
      </c>
      <c r="C22" s="34" t="s">
        <v>50</v>
      </c>
      <c r="D22" s="35">
        <v>1</v>
      </c>
      <c r="E22" s="30"/>
      <c r="F22" s="31">
        <f t="shared" si="0"/>
        <v>0</v>
      </c>
      <c r="G22" s="32"/>
      <c r="H22" s="32"/>
      <c r="I22" s="33">
        <f t="shared" si="1"/>
        <v>0</v>
      </c>
      <c r="J22" s="34"/>
      <c r="K22" s="1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</row>
    <row r="23" spans="1:57" s="2" customFormat="1" ht="46.5" customHeight="1">
      <c r="A23" s="27">
        <v>20</v>
      </c>
      <c r="B23" s="11" t="s">
        <v>167</v>
      </c>
      <c r="C23" s="34" t="s">
        <v>50</v>
      </c>
      <c r="D23" s="35">
        <v>1</v>
      </c>
      <c r="E23" s="30"/>
      <c r="F23" s="31">
        <f t="shared" si="0"/>
        <v>0</v>
      </c>
      <c r="G23" s="32"/>
      <c r="H23" s="32"/>
      <c r="I23" s="33">
        <f t="shared" si="1"/>
        <v>0</v>
      </c>
      <c r="J23" s="34"/>
      <c r="K23" s="1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</row>
    <row r="24" spans="1:57" s="2" customFormat="1" ht="39" customHeight="1">
      <c r="A24" s="27">
        <v>21</v>
      </c>
      <c r="B24" s="11" t="s">
        <v>172</v>
      </c>
      <c r="C24" s="34" t="s">
        <v>50</v>
      </c>
      <c r="D24" s="35">
        <v>2</v>
      </c>
      <c r="E24" s="30"/>
      <c r="F24" s="31">
        <f t="shared" si="0"/>
        <v>0</v>
      </c>
      <c r="G24" s="32"/>
      <c r="H24" s="32"/>
      <c r="I24" s="33">
        <f t="shared" si="1"/>
        <v>0</v>
      </c>
      <c r="J24" s="34"/>
      <c r="K24" s="1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</row>
    <row r="25" spans="1:57" s="2" customFormat="1" ht="36.75" customHeight="1">
      <c r="A25" s="27">
        <v>22</v>
      </c>
      <c r="B25" s="11" t="s">
        <v>173</v>
      </c>
      <c r="C25" s="34" t="s">
        <v>50</v>
      </c>
      <c r="D25" s="35">
        <v>1</v>
      </c>
      <c r="E25" s="30"/>
      <c r="F25" s="31">
        <f t="shared" si="0"/>
        <v>0</v>
      </c>
      <c r="G25" s="32"/>
      <c r="H25" s="32"/>
      <c r="I25" s="33">
        <f t="shared" si="1"/>
        <v>0</v>
      </c>
      <c r="J25" s="34"/>
      <c r="K25" s="1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</row>
    <row r="26" spans="1:57" s="2" customFormat="1" ht="36.75" customHeight="1">
      <c r="A26" s="27">
        <v>23</v>
      </c>
      <c r="B26" s="11" t="s">
        <v>156</v>
      </c>
      <c r="C26" s="34" t="s">
        <v>55</v>
      </c>
      <c r="D26" s="35">
        <v>1</v>
      </c>
      <c r="E26" s="30"/>
      <c r="F26" s="31">
        <f t="shared" si="0"/>
        <v>0</v>
      </c>
      <c r="G26" s="32"/>
      <c r="H26" s="32"/>
      <c r="I26" s="33">
        <f t="shared" si="1"/>
        <v>0</v>
      </c>
      <c r="J26" s="34"/>
      <c r="K26" s="1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</row>
    <row r="27" spans="1:57" s="2" customFormat="1" ht="41.25" customHeight="1">
      <c r="A27" s="27">
        <v>24</v>
      </c>
      <c r="B27" s="11" t="s">
        <v>171</v>
      </c>
      <c r="C27" s="34" t="s">
        <v>50</v>
      </c>
      <c r="D27" s="35">
        <v>3</v>
      </c>
      <c r="E27" s="30"/>
      <c r="F27" s="31">
        <f t="shared" si="0"/>
        <v>0</v>
      </c>
      <c r="G27" s="32"/>
      <c r="H27" s="32"/>
      <c r="I27" s="33">
        <f t="shared" si="1"/>
        <v>0</v>
      </c>
      <c r="J27" s="34"/>
      <c r="K27" s="1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</row>
    <row r="28" spans="1:57" s="2" customFormat="1" ht="117" customHeight="1">
      <c r="A28" s="27">
        <v>25</v>
      </c>
      <c r="B28" s="11" t="s">
        <v>169</v>
      </c>
      <c r="C28" s="34" t="s">
        <v>55</v>
      </c>
      <c r="D28" s="35">
        <v>4</v>
      </c>
      <c r="E28" s="30"/>
      <c r="F28" s="31">
        <f t="shared" si="0"/>
        <v>0</v>
      </c>
      <c r="G28" s="32"/>
      <c r="H28" s="32"/>
      <c r="I28" s="33">
        <f t="shared" si="1"/>
        <v>0</v>
      </c>
      <c r="J28" s="34"/>
      <c r="K28" s="1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</row>
    <row r="29" spans="1:57" s="2" customFormat="1" ht="40.5" customHeight="1">
      <c r="A29" s="20"/>
      <c r="B29" s="20" t="s">
        <v>182</v>
      </c>
      <c r="C29" s="36"/>
      <c r="D29" s="36"/>
      <c r="E29" s="36"/>
      <c r="F29" s="37">
        <f>SUM(F4:F28)</f>
        <v>0</v>
      </c>
      <c r="G29" s="38"/>
      <c r="H29" s="36"/>
      <c r="I29" s="37">
        <f>SUM(I4:I28)</f>
        <v>0</v>
      </c>
      <c r="J29" s="36"/>
      <c r="K29" s="1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</row>
    <row r="30" spans="1:57" s="2" customFormat="1" ht="16.5" customHeight="1">
      <c r="A30" s="39"/>
      <c r="B30" s="40"/>
      <c r="C30" s="41"/>
      <c r="D30" s="41"/>
      <c r="E30" s="41"/>
      <c r="F30" s="42"/>
      <c r="G30" s="43"/>
      <c r="H30" s="41"/>
      <c r="I30" s="41"/>
      <c r="J30" s="41"/>
      <c r="K30" s="1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</row>
    <row r="31" spans="1:57" s="2" customFormat="1" ht="39" customHeight="1">
      <c r="A31" s="20"/>
      <c r="B31" s="21" t="s">
        <v>83</v>
      </c>
      <c r="C31" s="20"/>
      <c r="D31" s="20"/>
      <c r="E31" s="21"/>
      <c r="F31" s="22"/>
      <c r="G31" s="23"/>
      <c r="H31" s="21"/>
      <c r="I31" s="21"/>
      <c r="J31" s="21"/>
      <c r="K31" s="12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</row>
    <row r="32" spans="1:57" s="2" customFormat="1" ht="67.5">
      <c r="A32" s="20"/>
      <c r="B32" s="24" t="s">
        <v>47</v>
      </c>
      <c r="C32" s="24" t="s">
        <v>48</v>
      </c>
      <c r="D32" s="24" t="s">
        <v>4</v>
      </c>
      <c r="E32" s="24" t="s">
        <v>5</v>
      </c>
      <c r="F32" s="25" t="s">
        <v>6</v>
      </c>
      <c r="G32" s="26" t="s">
        <v>49</v>
      </c>
      <c r="H32" s="24" t="s">
        <v>7</v>
      </c>
      <c r="I32" s="24" t="s">
        <v>8</v>
      </c>
      <c r="J32" s="24" t="s">
        <v>9</v>
      </c>
      <c r="K32" s="12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</row>
    <row r="33" spans="1:57" s="2" customFormat="1" ht="109.5" customHeight="1">
      <c r="A33" s="27">
        <v>1</v>
      </c>
      <c r="B33" s="102" t="s">
        <v>106</v>
      </c>
      <c r="C33" s="103" t="s">
        <v>50</v>
      </c>
      <c r="D33" s="104">
        <v>2</v>
      </c>
      <c r="E33" s="105"/>
      <c r="F33" s="31">
        <f>D33*E33</f>
        <v>0</v>
      </c>
      <c r="G33" s="32"/>
      <c r="H33" s="32"/>
      <c r="I33" s="33">
        <f>F33*1.08</f>
        <v>0</v>
      </c>
      <c r="J33" s="34"/>
      <c r="K33" s="12"/>
      <c r="L33" s="7"/>
      <c r="M33" s="7" t="s">
        <v>80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</row>
    <row r="34" spans="1:57" s="2" customFormat="1" ht="103.5" customHeight="1">
      <c r="A34" s="27">
        <v>2</v>
      </c>
      <c r="B34" s="102" t="s">
        <v>107</v>
      </c>
      <c r="C34" s="103" t="s">
        <v>50</v>
      </c>
      <c r="D34" s="104">
        <v>2</v>
      </c>
      <c r="E34" s="105"/>
      <c r="F34" s="31">
        <f t="shared" ref="F34:F54" si="3">D34*E34</f>
        <v>0</v>
      </c>
      <c r="G34" s="32"/>
      <c r="H34" s="32"/>
      <c r="I34" s="33">
        <f t="shared" ref="I34:I54" si="4">F34*1.08</f>
        <v>0</v>
      </c>
      <c r="J34" s="34"/>
      <c r="K34" s="12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</row>
    <row r="35" spans="1:57" s="2" customFormat="1" ht="111.75" customHeight="1">
      <c r="A35" s="27">
        <v>3</v>
      </c>
      <c r="B35" s="102" t="s">
        <v>179</v>
      </c>
      <c r="C35" s="103" t="s">
        <v>50</v>
      </c>
      <c r="D35" s="104">
        <v>2</v>
      </c>
      <c r="E35" s="105"/>
      <c r="F35" s="31">
        <f t="shared" si="3"/>
        <v>0</v>
      </c>
      <c r="G35" s="32"/>
      <c r="H35" s="32"/>
      <c r="I35" s="33">
        <f t="shared" si="4"/>
        <v>0</v>
      </c>
      <c r="J35" s="34"/>
      <c r="K35" s="12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</row>
    <row r="36" spans="1:57" s="2" customFormat="1" ht="109.5" customHeight="1">
      <c r="A36" s="27">
        <v>4</v>
      </c>
      <c r="B36" s="102" t="s">
        <v>108</v>
      </c>
      <c r="C36" s="103" t="s">
        <v>50</v>
      </c>
      <c r="D36" s="104">
        <v>2</v>
      </c>
      <c r="E36" s="105"/>
      <c r="F36" s="31">
        <f t="shared" si="3"/>
        <v>0</v>
      </c>
      <c r="G36" s="32"/>
      <c r="H36" s="32"/>
      <c r="I36" s="33">
        <f t="shared" si="4"/>
        <v>0</v>
      </c>
      <c r="J36" s="34"/>
      <c r="K36" s="12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</row>
    <row r="37" spans="1:57" s="2" customFormat="1" ht="83.25" customHeight="1">
      <c r="A37" s="27">
        <v>5</v>
      </c>
      <c r="B37" s="102" t="s">
        <v>109</v>
      </c>
      <c r="C37" s="103" t="s">
        <v>55</v>
      </c>
      <c r="D37" s="104">
        <v>1</v>
      </c>
      <c r="E37" s="105"/>
      <c r="F37" s="31">
        <f t="shared" si="3"/>
        <v>0</v>
      </c>
      <c r="G37" s="32"/>
      <c r="H37" s="32"/>
      <c r="I37" s="33">
        <f t="shared" si="4"/>
        <v>0</v>
      </c>
      <c r="J37" s="34"/>
      <c r="K37" s="12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</row>
    <row r="38" spans="1:57" s="2" customFormat="1" ht="84.75" customHeight="1">
      <c r="A38" s="27">
        <v>6</v>
      </c>
      <c r="B38" s="102" t="s">
        <v>110</v>
      </c>
      <c r="C38" s="103" t="s">
        <v>55</v>
      </c>
      <c r="D38" s="104">
        <v>1</v>
      </c>
      <c r="E38" s="105"/>
      <c r="F38" s="31">
        <f t="shared" si="3"/>
        <v>0</v>
      </c>
      <c r="G38" s="32"/>
      <c r="H38" s="32"/>
      <c r="I38" s="33">
        <f t="shared" si="4"/>
        <v>0</v>
      </c>
      <c r="J38" s="34"/>
      <c r="K38" s="12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</row>
    <row r="39" spans="1:57" s="2" customFormat="1" ht="113.25" customHeight="1">
      <c r="A39" s="27">
        <v>7</v>
      </c>
      <c r="B39" s="102" t="s">
        <v>112</v>
      </c>
      <c r="C39" s="103" t="s">
        <v>55</v>
      </c>
      <c r="D39" s="104">
        <v>1</v>
      </c>
      <c r="E39" s="105"/>
      <c r="F39" s="31">
        <f t="shared" si="3"/>
        <v>0</v>
      </c>
      <c r="G39" s="32"/>
      <c r="H39" s="32"/>
      <c r="I39" s="33">
        <f t="shared" si="4"/>
        <v>0</v>
      </c>
      <c r="J39" s="34"/>
      <c r="K39" s="12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</row>
    <row r="40" spans="1:57" s="2" customFormat="1" ht="86.25" customHeight="1">
      <c r="A40" s="27">
        <v>8</v>
      </c>
      <c r="B40" s="102" t="s">
        <v>111</v>
      </c>
      <c r="C40" s="103" t="s">
        <v>50</v>
      </c>
      <c r="D40" s="104">
        <v>2</v>
      </c>
      <c r="E40" s="105"/>
      <c r="F40" s="31">
        <f t="shared" si="3"/>
        <v>0</v>
      </c>
      <c r="G40" s="32"/>
      <c r="H40" s="32"/>
      <c r="I40" s="33">
        <f t="shared" si="4"/>
        <v>0</v>
      </c>
      <c r="J40" s="34"/>
      <c r="K40" s="12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</row>
    <row r="41" spans="1:57" s="2" customFormat="1" ht="135.75" customHeight="1">
      <c r="A41" s="27">
        <v>9</v>
      </c>
      <c r="B41" s="102" t="s">
        <v>98</v>
      </c>
      <c r="C41" s="103" t="s">
        <v>50</v>
      </c>
      <c r="D41" s="104">
        <v>2</v>
      </c>
      <c r="E41" s="105"/>
      <c r="F41" s="31">
        <f t="shared" si="3"/>
        <v>0</v>
      </c>
      <c r="G41" s="32"/>
      <c r="H41" s="32"/>
      <c r="I41" s="33">
        <f t="shared" si="4"/>
        <v>0</v>
      </c>
      <c r="J41" s="34"/>
      <c r="K41" s="12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</row>
    <row r="42" spans="1:57" s="2" customFormat="1" ht="144.75" customHeight="1">
      <c r="A42" s="27">
        <v>10</v>
      </c>
      <c r="B42" s="102" t="s">
        <v>180</v>
      </c>
      <c r="C42" s="103" t="s">
        <v>50</v>
      </c>
      <c r="D42" s="104">
        <v>5</v>
      </c>
      <c r="E42" s="105"/>
      <c r="F42" s="31">
        <f t="shared" si="3"/>
        <v>0</v>
      </c>
      <c r="G42" s="32"/>
      <c r="H42" s="32"/>
      <c r="I42" s="33">
        <f t="shared" si="4"/>
        <v>0</v>
      </c>
      <c r="J42" s="34"/>
      <c r="K42" s="12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</row>
    <row r="43" spans="1:57" s="2" customFormat="1" ht="114.75" customHeight="1">
      <c r="A43" s="27">
        <v>11</v>
      </c>
      <c r="B43" s="102" t="s">
        <v>99</v>
      </c>
      <c r="C43" s="106" t="s">
        <v>50</v>
      </c>
      <c r="D43" s="106">
        <v>2</v>
      </c>
      <c r="E43" s="105"/>
      <c r="F43" s="31">
        <f t="shared" si="3"/>
        <v>0</v>
      </c>
      <c r="G43" s="32"/>
      <c r="H43" s="32"/>
      <c r="I43" s="33">
        <f t="shared" si="4"/>
        <v>0</v>
      </c>
      <c r="J43" s="34"/>
      <c r="K43" s="12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</row>
    <row r="44" spans="1:57" s="2" customFormat="1" ht="98.25" customHeight="1">
      <c r="A44" s="27">
        <v>12</v>
      </c>
      <c r="B44" s="102" t="s">
        <v>90</v>
      </c>
      <c r="C44" s="106" t="s">
        <v>50</v>
      </c>
      <c r="D44" s="106">
        <v>2</v>
      </c>
      <c r="E44" s="105"/>
      <c r="F44" s="31">
        <f t="shared" si="3"/>
        <v>0</v>
      </c>
      <c r="G44" s="32"/>
      <c r="H44" s="32"/>
      <c r="I44" s="33">
        <f t="shared" si="4"/>
        <v>0</v>
      </c>
      <c r="J44" s="34"/>
      <c r="K44" s="12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</row>
    <row r="45" spans="1:57" s="2" customFormat="1" ht="36.75" customHeight="1">
      <c r="A45" s="27">
        <v>13</v>
      </c>
      <c r="B45" s="102" t="s">
        <v>100</v>
      </c>
      <c r="C45" s="106" t="s">
        <v>50</v>
      </c>
      <c r="D45" s="106">
        <v>2</v>
      </c>
      <c r="E45" s="105"/>
      <c r="F45" s="31">
        <f t="shared" si="3"/>
        <v>0</v>
      </c>
      <c r="G45" s="32"/>
      <c r="H45" s="32"/>
      <c r="I45" s="33">
        <f t="shared" si="4"/>
        <v>0</v>
      </c>
      <c r="J45" s="34"/>
      <c r="K45" s="12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</row>
    <row r="46" spans="1:57" s="2" customFormat="1" ht="33.75" customHeight="1">
      <c r="A46" s="27">
        <v>14</v>
      </c>
      <c r="B46" s="102" t="s">
        <v>101</v>
      </c>
      <c r="C46" s="106" t="s">
        <v>50</v>
      </c>
      <c r="D46" s="106">
        <v>2</v>
      </c>
      <c r="E46" s="105"/>
      <c r="F46" s="31">
        <f t="shared" si="3"/>
        <v>0</v>
      </c>
      <c r="G46" s="32"/>
      <c r="H46" s="32"/>
      <c r="I46" s="33">
        <f t="shared" si="4"/>
        <v>0</v>
      </c>
      <c r="J46" s="34"/>
      <c r="K46" s="12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</row>
    <row r="47" spans="1:57" s="2" customFormat="1" ht="42.75" customHeight="1">
      <c r="A47" s="27">
        <v>15</v>
      </c>
      <c r="B47" s="102" t="s">
        <v>102</v>
      </c>
      <c r="C47" s="106" t="s">
        <v>50</v>
      </c>
      <c r="D47" s="106">
        <v>2</v>
      </c>
      <c r="E47" s="105"/>
      <c r="F47" s="31">
        <f t="shared" si="3"/>
        <v>0</v>
      </c>
      <c r="G47" s="32"/>
      <c r="H47" s="32"/>
      <c r="I47" s="33">
        <f t="shared" si="4"/>
        <v>0</v>
      </c>
      <c r="J47" s="34"/>
      <c r="K47" s="12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</row>
    <row r="48" spans="1:57" s="2" customFormat="1" ht="45" customHeight="1">
      <c r="A48" s="27">
        <v>16</v>
      </c>
      <c r="B48" s="102" t="s">
        <v>91</v>
      </c>
      <c r="C48" s="106" t="s">
        <v>50</v>
      </c>
      <c r="D48" s="106">
        <v>2</v>
      </c>
      <c r="E48" s="105"/>
      <c r="F48" s="31">
        <f t="shared" si="3"/>
        <v>0</v>
      </c>
      <c r="G48" s="32"/>
      <c r="H48" s="32"/>
      <c r="I48" s="33">
        <f t="shared" si="4"/>
        <v>0</v>
      </c>
      <c r="J48" s="34"/>
      <c r="K48" s="12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</row>
    <row r="49" spans="1:57" s="2" customFormat="1" ht="57.75" customHeight="1">
      <c r="A49" s="27">
        <v>17</v>
      </c>
      <c r="B49" s="102" t="s">
        <v>103</v>
      </c>
      <c r="C49" s="106" t="s">
        <v>50</v>
      </c>
      <c r="D49" s="106">
        <v>2</v>
      </c>
      <c r="E49" s="105"/>
      <c r="F49" s="31">
        <f t="shared" si="3"/>
        <v>0</v>
      </c>
      <c r="G49" s="32"/>
      <c r="H49" s="32"/>
      <c r="I49" s="33">
        <f t="shared" si="4"/>
        <v>0</v>
      </c>
      <c r="J49" s="34"/>
      <c r="K49" s="12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</row>
    <row r="50" spans="1:57" s="2" customFormat="1" ht="69" customHeight="1">
      <c r="A50" s="27">
        <v>18</v>
      </c>
      <c r="B50" s="102" t="s">
        <v>92</v>
      </c>
      <c r="C50" s="106" t="s">
        <v>55</v>
      </c>
      <c r="D50" s="106">
        <v>4</v>
      </c>
      <c r="E50" s="105"/>
      <c r="F50" s="31">
        <f t="shared" si="3"/>
        <v>0</v>
      </c>
      <c r="G50" s="32"/>
      <c r="H50" s="32"/>
      <c r="I50" s="33">
        <f t="shared" si="4"/>
        <v>0</v>
      </c>
      <c r="J50" s="34"/>
      <c r="K50" s="12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</row>
    <row r="51" spans="1:57" s="2" customFormat="1" ht="72" customHeight="1">
      <c r="A51" s="27">
        <v>19</v>
      </c>
      <c r="B51" s="102" t="s">
        <v>181</v>
      </c>
      <c r="C51" s="106" t="s">
        <v>50</v>
      </c>
      <c r="D51" s="106">
        <v>3</v>
      </c>
      <c r="E51" s="105"/>
      <c r="F51" s="31">
        <f t="shared" si="3"/>
        <v>0</v>
      </c>
      <c r="G51" s="32"/>
      <c r="H51" s="32"/>
      <c r="I51" s="33">
        <f t="shared" si="4"/>
        <v>0</v>
      </c>
      <c r="J51" s="34"/>
      <c r="K51" s="12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</row>
    <row r="52" spans="1:57" s="2" customFormat="1" ht="54.75" customHeight="1">
      <c r="A52" s="27">
        <v>20</v>
      </c>
      <c r="B52" s="102" t="s">
        <v>105</v>
      </c>
      <c r="C52" s="106" t="s">
        <v>50</v>
      </c>
      <c r="D52" s="106">
        <v>1</v>
      </c>
      <c r="E52" s="105"/>
      <c r="F52" s="31">
        <f t="shared" si="3"/>
        <v>0</v>
      </c>
      <c r="G52" s="32"/>
      <c r="H52" s="32"/>
      <c r="I52" s="33">
        <f t="shared" si="4"/>
        <v>0</v>
      </c>
      <c r="J52" s="34"/>
      <c r="K52" s="12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</row>
    <row r="53" spans="1:57" s="2" customFormat="1" ht="73.5" customHeight="1">
      <c r="A53" s="27">
        <v>21</v>
      </c>
      <c r="B53" s="102" t="s">
        <v>93</v>
      </c>
      <c r="C53" s="106" t="s">
        <v>50</v>
      </c>
      <c r="D53" s="106">
        <v>1</v>
      </c>
      <c r="E53" s="105"/>
      <c r="F53" s="31">
        <f t="shared" si="3"/>
        <v>0</v>
      </c>
      <c r="G53" s="32"/>
      <c r="H53" s="32"/>
      <c r="I53" s="33">
        <f t="shared" si="4"/>
        <v>0</v>
      </c>
      <c r="J53" s="34"/>
      <c r="K53" s="12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</row>
    <row r="54" spans="1:57" s="2" customFormat="1" ht="70.5" customHeight="1">
      <c r="A54" s="27">
        <v>22</v>
      </c>
      <c r="B54" s="102" t="s">
        <v>104</v>
      </c>
      <c r="C54" s="106" t="s">
        <v>50</v>
      </c>
      <c r="D54" s="106">
        <v>1</v>
      </c>
      <c r="E54" s="105"/>
      <c r="F54" s="31">
        <f t="shared" si="3"/>
        <v>0</v>
      </c>
      <c r="G54" s="32"/>
      <c r="H54" s="32"/>
      <c r="I54" s="33">
        <f t="shared" si="4"/>
        <v>0</v>
      </c>
      <c r="J54" s="34"/>
      <c r="K54" s="12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</row>
    <row r="55" spans="1:57" s="2" customFormat="1" ht="36" customHeight="1">
      <c r="A55" s="27"/>
      <c r="B55" s="20" t="s">
        <v>182</v>
      </c>
      <c r="C55" s="44"/>
      <c r="D55" s="44"/>
      <c r="E55" s="44"/>
      <c r="F55" s="37">
        <f>SUM(F33:F54)</f>
        <v>0</v>
      </c>
      <c r="G55" s="45"/>
      <c r="H55" s="44"/>
      <c r="I55" s="37">
        <f>SUM(I33:I54)</f>
        <v>0</v>
      </c>
      <c r="J55" s="44"/>
      <c r="K55" s="12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</row>
    <row r="56" spans="1:57" s="2" customFormat="1" ht="24.75" customHeight="1">
      <c r="A56" s="39"/>
      <c r="B56" s="40"/>
      <c r="C56" s="41"/>
      <c r="D56" s="41"/>
      <c r="E56" s="41"/>
      <c r="F56" s="42"/>
      <c r="G56" s="43"/>
      <c r="H56" s="41"/>
      <c r="I56" s="41"/>
      <c r="J56" s="41"/>
      <c r="K56" s="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</row>
    <row r="57" spans="1:57" s="2" customFormat="1" ht="34.5" customHeight="1">
      <c r="A57" s="84"/>
      <c r="B57" s="49" t="s">
        <v>84</v>
      </c>
      <c r="C57" s="50"/>
      <c r="D57" s="51"/>
      <c r="E57" s="51"/>
      <c r="F57" s="52"/>
      <c r="G57" s="53"/>
      <c r="H57" s="51"/>
      <c r="I57" s="51"/>
      <c r="J57" s="51"/>
      <c r="K57" s="54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</row>
    <row r="58" spans="1:57" s="2" customFormat="1" ht="58.5" customHeight="1">
      <c r="A58" s="55" t="s">
        <v>46</v>
      </c>
      <c r="B58" s="55" t="s">
        <v>47</v>
      </c>
      <c r="C58" s="50" t="s">
        <v>48</v>
      </c>
      <c r="D58" s="50" t="s">
        <v>10</v>
      </c>
      <c r="E58" s="50" t="s">
        <v>5</v>
      </c>
      <c r="F58" s="56" t="s">
        <v>6</v>
      </c>
      <c r="G58" s="57" t="s">
        <v>49</v>
      </c>
      <c r="H58" s="50" t="s">
        <v>7</v>
      </c>
      <c r="I58" s="50" t="s">
        <v>8</v>
      </c>
      <c r="J58" s="50" t="s">
        <v>9</v>
      </c>
      <c r="K58" s="54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</row>
    <row r="59" spans="1:57" s="2" customFormat="1" ht="15.75">
      <c r="A59" s="58">
        <v>1</v>
      </c>
      <c r="B59" s="85" t="s">
        <v>57</v>
      </c>
      <c r="C59" s="86" t="s">
        <v>50</v>
      </c>
      <c r="D59" s="86">
        <v>10</v>
      </c>
      <c r="E59" s="59"/>
      <c r="F59" s="81">
        <f>D59*E59</f>
        <v>0</v>
      </c>
      <c r="G59" s="82"/>
      <c r="H59" s="82"/>
      <c r="I59" s="59">
        <f>F59*1.08</f>
        <v>0</v>
      </c>
      <c r="J59" s="60"/>
      <c r="K59" s="1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</row>
    <row r="60" spans="1:57" s="2" customFormat="1" ht="24.75" customHeight="1">
      <c r="A60" s="58">
        <f>A59+1</f>
        <v>2</v>
      </c>
      <c r="B60" s="85" t="s">
        <v>11</v>
      </c>
      <c r="C60" s="86" t="s">
        <v>50</v>
      </c>
      <c r="D60" s="86">
        <v>50</v>
      </c>
      <c r="E60" s="59"/>
      <c r="F60" s="81">
        <f t="shared" ref="F60:F96" si="5">D60*E60</f>
        <v>0</v>
      </c>
      <c r="G60" s="82"/>
      <c r="H60" s="82"/>
      <c r="I60" s="59">
        <f t="shared" ref="I60:I88" si="6">F60*1.08</f>
        <v>0</v>
      </c>
      <c r="J60" s="60"/>
      <c r="K60" s="1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</row>
    <row r="61" spans="1:57" s="2" customFormat="1" ht="15.75">
      <c r="A61" s="58">
        <f t="shared" ref="A61:A96" si="7">A60+1</f>
        <v>3</v>
      </c>
      <c r="B61" s="85" t="s">
        <v>12</v>
      </c>
      <c r="C61" s="86" t="s">
        <v>50</v>
      </c>
      <c r="D61" s="86">
        <v>5</v>
      </c>
      <c r="E61" s="59"/>
      <c r="F61" s="81">
        <f t="shared" si="5"/>
        <v>0</v>
      </c>
      <c r="G61" s="82"/>
      <c r="H61" s="82"/>
      <c r="I61" s="59">
        <f t="shared" si="6"/>
        <v>0</v>
      </c>
      <c r="J61" s="60"/>
      <c r="K61" s="1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</row>
    <row r="62" spans="1:57" s="2" customFormat="1" ht="15.75">
      <c r="A62" s="58">
        <f t="shared" si="7"/>
        <v>4</v>
      </c>
      <c r="B62" s="85" t="s">
        <v>13</v>
      </c>
      <c r="C62" s="86" t="s">
        <v>50</v>
      </c>
      <c r="D62" s="86">
        <v>400</v>
      </c>
      <c r="E62" s="59"/>
      <c r="F62" s="81">
        <f t="shared" si="5"/>
        <v>0</v>
      </c>
      <c r="G62" s="82"/>
      <c r="H62" s="82"/>
      <c r="I62" s="59">
        <f t="shared" si="6"/>
        <v>0</v>
      </c>
      <c r="J62" s="60"/>
      <c r="K62" s="1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</row>
    <row r="63" spans="1:57" s="2" customFormat="1" ht="15.75">
      <c r="A63" s="58">
        <f t="shared" si="7"/>
        <v>5</v>
      </c>
      <c r="B63" s="85" t="s">
        <v>70</v>
      </c>
      <c r="C63" s="86" t="s">
        <v>44</v>
      </c>
      <c r="D63" s="86">
        <v>80</v>
      </c>
      <c r="E63" s="59"/>
      <c r="F63" s="81">
        <f t="shared" si="5"/>
        <v>0</v>
      </c>
      <c r="G63" s="82"/>
      <c r="H63" s="82"/>
      <c r="I63" s="59">
        <f t="shared" si="6"/>
        <v>0</v>
      </c>
      <c r="J63" s="60"/>
      <c r="K63" s="1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</row>
    <row r="64" spans="1:57" s="2" customFormat="1" ht="15.75">
      <c r="A64" s="58">
        <f t="shared" si="7"/>
        <v>6</v>
      </c>
      <c r="B64" s="87" t="s">
        <v>14</v>
      </c>
      <c r="C64" s="86" t="s">
        <v>50</v>
      </c>
      <c r="D64" s="61">
        <v>5</v>
      </c>
      <c r="E64" s="59"/>
      <c r="F64" s="81">
        <f t="shared" si="5"/>
        <v>0</v>
      </c>
      <c r="G64" s="82"/>
      <c r="H64" s="82"/>
      <c r="I64" s="59">
        <f t="shared" si="6"/>
        <v>0</v>
      </c>
      <c r="J64" s="60"/>
      <c r="K64" s="1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</row>
    <row r="65" spans="1:57" s="2" customFormat="1" ht="15.75">
      <c r="A65" s="58">
        <f t="shared" si="7"/>
        <v>7</v>
      </c>
      <c r="B65" s="87" t="s">
        <v>15</v>
      </c>
      <c r="C65" s="86" t="s">
        <v>50</v>
      </c>
      <c r="D65" s="61">
        <v>5</v>
      </c>
      <c r="E65" s="59"/>
      <c r="F65" s="81">
        <f t="shared" si="5"/>
        <v>0</v>
      </c>
      <c r="G65" s="82"/>
      <c r="H65" s="82"/>
      <c r="I65" s="59">
        <f t="shared" si="6"/>
        <v>0</v>
      </c>
      <c r="J65" s="60"/>
      <c r="K65" s="1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</row>
    <row r="66" spans="1:57" s="2" customFormat="1" ht="19.5" customHeight="1">
      <c r="A66" s="58">
        <f t="shared" si="7"/>
        <v>8</v>
      </c>
      <c r="B66" s="87" t="s">
        <v>71</v>
      </c>
      <c r="C66" s="86" t="s">
        <v>50</v>
      </c>
      <c r="D66" s="61">
        <v>100</v>
      </c>
      <c r="E66" s="59"/>
      <c r="F66" s="81">
        <f t="shared" si="5"/>
        <v>0</v>
      </c>
      <c r="G66" s="82"/>
      <c r="H66" s="82"/>
      <c r="I66" s="59">
        <f t="shared" si="6"/>
        <v>0</v>
      </c>
      <c r="J66" s="60"/>
      <c r="K66" s="1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</row>
    <row r="67" spans="1:57" s="2" customFormat="1" ht="15.75">
      <c r="A67" s="58">
        <f t="shared" si="7"/>
        <v>9</v>
      </c>
      <c r="B67" s="87" t="s">
        <v>58</v>
      </c>
      <c r="C67" s="86" t="s">
        <v>50</v>
      </c>
      <c r="D67" s="61">
        <v>20</v>
      </c>
      <c r="E67" s="59"/>
      <c r="F67" s="81">
        <f t="shared" si="5"/>
        <v>0</v>
      </c>
      <c r="G67" s="82"/>
      <c r="H67" s="82"/>
      <c r="I67" s="59">
        <f t="shared" si="6"/>
        <v>0</v>
      </c>
      <c r="J67" s="60"/>
      <c r="K67" s="1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</row>
    <row r="68" spans="1:57" s="2" customFormat="1" ht="15.75">
      <c r="A68" s="58">
        <f t="shared" si="7"/>
        <v>10</v>
      </c>
      <c r="B68" s="87" t="s">
        <v>16</v>
      </c>
      <c r="C68" s="86" t="s">
        <v>45</v>
      </c>
      <c r="D68" s="61">
        <v>20</v>
      </c>
      <c r="E68" s="59"/>
      <c r="F68" s="81">
        <f t="shared" si="5"/>
        <v>0</v>
      </c>
      <c r="G68" s="82"/>
      <c r="H68" s="82"/>
      <c r="I68" s="59">
        <f t="shared" si="6"/>
        <v>0</v>
      </c>
      <c r="J68" s="60"/>
      <c r="K68" s="1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</row>
    <row r="69" spans="1:57" s="2" customFormat="1" ht="15.75">
      <c r="A69" s="58">
        <f t="shared" si="7"/>
        <v>11</v>
      </c>
      <c r="B69" s="88" t="s">
        <v>94</v>
      </c>
      <c r="C69" s="86" t="s">
        <v>44</v>
      </c>
      <c r="D69" s="61">
        <v>10</v>
      </c>
      <c r="E69" s="59"/>
      <c r="F69" s="81">
        <f t="shared" si="5"/>
        <v>0</v>
      </c>
      <c r="G69" s="82"/>
      <c r="H69" s="82"/>
      <c r="I69" s="59">
        <f t="shared" si="6"/>
        <v>0</v>
      </c>
      <c r="J69" s="60"/>
      <c r="K69" s="1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</row>
    <row r="70" spans="1:57" s="2" customFormat="1" ht="15.75">
      <c r="A70" s="58">
        <f t="shared" si="7"/>
        <v>12</v>
      </c>
      <c r="B70" s="87" t="s">
        <v>17</v>
      </c>
      <c r="C70" s="86" t="s">
        <v>50</v>
      </c>
      <c r="D70" s="61">
        <v>15</v>
      </c>
      <c r="E70" s="59"/>
      <c r="F70" s="81">
        <f t="shared" si="5"/>
        <v>0</v>
      </c>
      <c r="G70" s="82"/>
      <c r="H70" s="82"/>
      <c r="I70" s="59">
        <f t="shared" si="6"/>
        <v>0</v>
      </c>
      <c r="J70" s="60"/>
      <c r="K70" s="1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</row>
    <row r="71" spans="1:57" s="2" customFormat="1" ht="15.75">
      <c r="A71" s="58">
        <f t="shared" si="7"/>
        <v>13</v>
      </c>
      <c r="B71" s="87" t="s">
        <v>64</v>
      </c>
      <c r="C71" s="86" t="s">
        <v>50</v>
      </c>
      <c r="D71" s="61">
        <v>10</v>
      </c>
      <c r="E71" s="59"/>
      <c r="F71" s="81">
        <f t="shared" si="5"/>
        <v>0</v>
      </c>
      <c r="G71" s="82"/>
      <c r="H71" s="82"/>
      <c r="I71" s="59">
        <f t="shared" si="6"/>
        <v>0</v>
      </c>
      <c r="J71" s="60"/>
      <c r="K71" s="1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</row>
    <row r="72" spans="1:57" s="2" customFormat="1" ht="15.75">
      <c r="A72" s="58">
        <f t="shared" si="7"/>
        <v>14</v>
      </c>
      <c r="B72" s="87" t="s">
        <v>18</v>
      </c>
      <c r="C72" s="86" t="s">
        <v>50</v>
      </c>
      <c r="D72" s="61">
        <v>400</v>
      </c>
      <c r="E72" s="59"/>
      <c r="F72" s="81">
        <f t="shared" si="5"/>
        <v>0</v>
      </c>
      <c r="G72" s="82"/>
      <c r="H72" s="82"/>
      <c r="I72" s="59">
        <f t="shared" si="6"/>
        <v>0</v>
      </c>
      <c r="J72" s="60"/>
      <c r="K72" s="1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</row>
    <row r="73" spans="1:57" s="2" customFormat="1" ht="25.5">
      <c r="A73" s="58">
        <f t="shared" si="7"/>
        <v>15</v>
      </c>
      <c r="B73" s="85" t="s">
        <v>113</v>
      </c>
      <c r="C73" s="86" t="s">
        <v>50</v>
      </c>
      <c r="D73" s="86">
        <v>30</v>
      </c>
      <c r="E73" s="59"/>
      <c r="F73" s="81">
        <f t="shared" si="5"/>
        <v>0</v>
      </c>
      <c r="G73" s="82"/>
      <c r="H73" s="82"/>
      <c r="I73" s="59">
        <f t="shared" si="6"/>
        <v>0</v>
      </c>
      <c r="J73" s="60"/>
      <c r="K73" s="1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</row>
    <row r="74" spans="1:57" s="2" customFormat="1" ht="33" customHeight="1">
      <c r="A74" s="58">
        <f t="shared" si="7"/>
        <v>16</v>
      </c>
      <c r="B74" s="85" t="s">
        <v>19</v>
      </c>
      <c r="C74" s="86" t="s">
        <v>50</v>
      </c>
      <c r="D74" s="86">
        <v>10</v>
      </c>
      <c r="E74" s="59"/>
      <c r="F74" s="81">
        <f t="shared" si="5"/>
        <v>0</v>
      </c>
      <c r="G74" s="82"/>
      <c r="H74" s="82"/>
      <c r="I74" s="59">
        <f t="shared" si="6"/>
        <v>0</v>
      </c>
      <c r="J74" s="60"/>
      <c r="K74" s="1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</row>
    <row r="75" spans="1:57" s="2" customFormat="1" ht="15.75">
      <c r="A75" s="58">
        <f t="shared" si="7"/>
        <v>17</v>
      </c>
      <c r="B75" s="85" t="s">
        <v>20</v>
      </c>
      <c r="C75" s="86" t="s">
        <v>50</v>
      </c>
      <c r="D75" s="86">
        <v>100</v>
      </c>
      <c r="E75" s="89"/>
      <c r="F75" s="81">
        <f t="shared" si="5"/>
        <v>0</v>
      </c>
      <c r="G75" s="82"/>
      <c r="H75" s="82"/>
      <c r="I75" s="59">
        <f t="shared" si="6"/>
        <v>0</v>
      </c>
      <c r="J75" s="86"/>
      <c r="K75" s="1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</row>
    <row r="76" spans="1:57" s="2" customFormat="1" ht="15.75">
      <c r="A76" s="58">
        <f t="shared" si="7"/>
        <v>18</v>
      </c>
      <c r="B76" s="85" t="s">
        <v>21</v>
      </c>
      <c r="C76" s="86" t="s">
        <v>50</v>
      </c>
      <c r="D76" s="86">
        <v>20</v>
      </c>
      <c r="E76" s="89"/>
      <c r="F76" s="81">
        <f t="shared" si="5"/>
        <v>0</v>
      </c>
      <c r="G76" s="82"/>
      <c r="H76" s="82"/>
      <c r="I76" s="59">
        <f t="shared" si="6"/>
        <v>0</v>
      </c>
      <c r="J76" s="86"/>
      <c r="K76" s="1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</row>
    <row r="77" spans="1:57" s="2" customFormat="1" ht="21.75" customHeight="1">
      <c r="A77" s="58">
        <f t="shared" si="7"/>
        <v>19</v>
      </c>
      <c r="B77" s="85" t="s">
        <v>125</v>
      </c>
      <c r="C77" s="86" t="s">
        <v>45</v>
      </c>
      <c r="D77" s="86">
        <v>40</v>
      </c>
      <c r="E77" s="89"/>
      <c r="F77" s="81">
        <f t="shared" si="5"/>
        <v>0</v>
      </c>
      <c r="G77" s="82"/>
      <c r="H77" s="82"/>
      <c r="I77" s="59">
        <f t="shared" si="6"/>
        <v>0</v>
      </c>
      <c r="J77" s="86"/>
      <c r="K77" s="1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</row>
    <row r="78" spans="1:57" s="2" customFormat="1" ht="21.75" customHeight="1">
      <c r="A78" s="58">
        <f t="shared" si="7"/>
        <v>20</v>
      </c>
      <c r="B78" s="85" t="s">
        <v>126</v>
      </c>
      <c r="C78" s="86" t="s">
        <v>45</v>
      </c>
      <c r="D78" s="86">
        <v>10</v>
      </c>
      <c r="E78" s="89"/>
      <c r="F78" s="81">
        <f t="shared" si="5"/>
        <v>0</v>
      </c>
      <c r="G78" s="82"/>
      <c r="H78" s="82"/>
      <c r="I78" s="59">
        <f t="shared" si="6"/>
        <v>0</v>
      </c>
      <c r="J78" s="86"/>
      <c r="K78" s="1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</row>
    <row r="79" spans="1:57" s="2" customFormat="1" ht="25.5">
      <c r="A79" s="58">
        <f t="shared" si="7"/>
        <v>21</v>
      </c>
      <c r="B79" s="85" t="s">
        <v>22</v>
      </c>
      <c r="C79" s="86" t="s">
        <v>50</v>
      </c>
      <c r="D79" s="86">
        <v>500</v>
      </c>
      <c r="E79" s="89"/>
      <c r="F79" s="81">
        <f t="shared" si="5"/>
        <v>0</v>
      </c>
      <c r="G79" s="82"/>
      <c r="H79" s="82"/>
      <c r="I79" s="59">
        <f t="shared" si="6"/>
        <v>0</v>
      </c>
      <c r="J79" s="86"/>
      <c r="K79" s="1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</row>
    <row r="80" spans="1:57" s="2" customFormat="1" ht="25.5">
      <c r="A80" s="58">
        <f t="shared" si="7"/>
        <v>22</v>
      </c>
      <c r="B80" s="85" t="s">
        <v>79</v>
      </c>
      <c r="C80" s="86" t="s">
        <v>45</v>
      </c>
      <c r="D80" s="86">
        <v>20</v>
      </c>
      <c r="E80" s="89"/>
      <c r="F80" s="81">
        <f t="shared" si="5"/>
        <v>0</v>
      </c>
      <c r="G80" s="82"/>
      <c r="H80" s="82"/>
      <c r="I80" s="59">
        <f t="shared" si="6"/>
        <v>0</v>
      </c>
      <c r="J80" s="86"/>
      <c r="K80" s="1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</row>
    <row r="81" spans="1:57" s="2" customFormat="1" ht="15.75">
      <c r="A81" s="58">
        <f t="shared" si="7"/>
        <v>23</v>
      </c>
      <c r="B81" s="85" t="s">
        <v>72</v>
      </c>
      <c r="C81" s="86" t="s">
        <v>50</v>
      </c>
      <c r="D81" s="86">
        <v>20000</v>
      </c>
      <c r="E81" s="89"/>
      <c r="F81" s="81">
        <f t="shared" si="5"/>
        <v>0</v>
      </c>
      <c r="G81" s="82"/>
      <c r="H81" s="82"/>
      <c r="I81" s="59">
        <f t="shared" si="6"/>
        <v>0</v>
      </c>
      <c r="J81" s="86"/>
      <c r="K81" s="1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</row>
    <row r="82" spans="1:57" s="2" customFormat="1" ht="30" customHeight="1">
      <c r="A82" s="58">
        <f t="shared" si="7"/>
        <v>24</v>
      </c>
      <c r="B82" s="85" t="s">
        <v>73</v>
      </c>
      <c r="C82" s="86" t="s">
        <v>44</v>
      </c>
      <c r="D82" s="86">
        <v>30</v>
      </c>
      <c r="E82" s="89"/>
      <c r="F82" s="81">
        <f t="shared" si="5"/>
        <v>0</v>
      </c>
      <c r="G82" s="82"/>
      <c r="H82" s="82"/>
      <c r="I82" s="59">
        <f t="shared" si="6"/>
        <v>0</v>
      </c>
      <c r="J82" s="86"/>
      <c r="K82" s="1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</row>
    <row r="83" spans="1:57" s="2" customFormat="1" ht="30.75" customHeight="1">
      <c r="A83" s="58">
        <f t="shared" si="7"/>
        <v>25</v>
      </c>
      <c r="B83" s="85" t="s">
        <v>81</v>
      </c>
      <c r="C83" s="86" t="s">
        <v>50</v>
      </c>
      <c r="D83" s="86">
        <v>2000</v>
      </c>
      <c r="E83" s="89"/>
      <c r="F83" s="81">
        <f t="shared" si="5"/>
        <v>0</v>
      </c>
      <c r="G83" s="82"/>
      <c r="H83" s="82"/>
      <c r="I83" s="59">
        <f t="shared" si="6"/>
        <v>0</v>
      </c>
      <c r="J83" s="86"/>
      <c r="K83" s="1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</row>
    <row r="84" spans="1:57" s="9" customFormat="1" ht="27" customHeight="1">
      <c r="A84" s="58">
        <f t="shared" si="7"/>
        <v>26</v>
      </c>
      <c r="B84" s="85" t="s">
        <v>74</v>
      </c>
      <c r="C84" s="86" t="s">
        <v>50</v>
      </c>
      <c r="D84" s="86">
        <v>200</v>
      </c>
      <c r="E84" s="89"/>
      <c r="F84" s="81">
        <f t="shared" si="5"/>
        <v>0</v>
      </c>
      <c r="G84" s="90"/>
      <c r="H84" s="90"/>
      <c r="I84" s="59">
        <f>F84*1.23</f>
        <v>0</v>
      </c>
      <c r="J84" s="86"/>
      <c r="K84" s="17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</row>
    <row r="85" spans="1:57" s="9" customFormat="1" ht="78.75" customHeight="1">
      <c r="A85" s="58">
        <f t="shared" si="7"/>
        <v>27</v>
      </c>
      <c r="B85" s="85" t="s">
        <v>114</v>
      </c>
      <c r="C85" s="86" t="s">
        <v>44</v>
      </c>
      <c r="D85" s="86">
        <v>3</v>
      </c>
      <c r="E85" s="83"/>
      <c r="F85" s="81">
        <f t="shared" ref="F85" si="8">D85*E85</f>
        <v>0</v>
      </c>
      <c r="G85" s="82"/>
      <c r="H85" s="82"/>
      <c r="I85" s="59">
        <f>F85*1.08</f>
        <v>0</v>
      </c>
      <c r="J85" s="86"/>
      <c r="K85" s="17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</row>
    <row r="86" spans="1:57" s="9" customFormat="1" ht="39" customHeight="1">
      <c r="A86" s="58">
        <f t="shared" si="7"/>
        <v>28</v>
      </c>
      <c r="B86" s="85" t="s">
        <v>67</v>
      </c>
      <c r="C86" s="86" t="s">
        <v>69</v>
      </c>
      <c r="D86" s="86">
        <v>5</v>
      </c>
      <c r="E86" s="83"/>
      <c r="F86" s="81">
        <f t="shared" si="5"/>
        <v>0</v>
      </c>
      <c r="G86" s="82"/>
      <c r="H86" s="82"/>
      <c r="I86" s="59">
        <f>F86*1.08</f>
        <v>0</v>
      </c>
      <c r="J86" s="60"/>
      <c r="K86" s="17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</row>
    <row r="87" spans="1:57" s="2" customFormat="1" ht="38.25" customHeight="1">
      <c r="A87" s="58">
        <f t="shared" si="7"/>
        <v>29</v>
      </c>
      <c r="B87" s="85" t="s">
        <v>68</v>
      </c>
      <c r="C87" s="86" t="s">
        <v>69</v>
      </c>
      <c r="D87" s="86">
        <v>4</v>
      </c>
      <c r="E87" s="83"/>
      <c r="F87" s="81">
        <f t="shared" si="5"/>
        <v>0</v>
      </c>
      <c r="G87" s="82"/>
      <c r="H87" s="82"/>
      <c r="I87" s="59">
        <f>F87*1.08</f>
        <v>0</v>
      </c>
      <c r="J87" s="60"/>
      <c r="K87" s="1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</row>
    <row r="88" spans="1:57" s="2" customFormat="1" ht="26.25" customHeight="1">
      <c r="A88" s="58">
        <f t="shared" si="7"/>
        <v>30</v>
      </c>
      <c r="B88" s="85" t="s">
        <v>23</v>
      </c>
      <c r="C88" s="86" t="s">
        <v>44</v>
      </c>
      <c r="D88" s="86">
        <v>15</v>
      </c>
      <c r="E88" s="83"/>
      <c r="F88" s="81">
        <f t="shared" si="5"/>
        <v>0</v>
      </c>
      <c r="G88" s="82"/>
      <c r="H88" s="82"/>
      <c r="I88" s="59">
        <f t="shared" si="6"/>
        <v>0</v>
      </c>
      <c r="J88" s="60"/>
      <c r="K88" s="1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</row>
    <row r="89" spans="1:57" s="2" customFormat="1" ht="25.5" customHeight="1">
      <c r="A89" s="58">
        <f t="shared" si="7"/>
        <v>31</v>
      </c>
      <c r="B89" s="85" t="s">
        <v>24</v>
      </c>
      <c r="C89" s="86" t="s">
        <v>44</v>
      </c>
      <c r="D89" s="86">
        <v>300</v>
      </c>
      <c r="E89" s="83"/>
      <c r="F89" s="81">
        <f t="shared" ref="F89" si="9">D89*E89</f>
        <v>0</v>
      </c>
      <c r="G89" s="82"/>
      <c r="H89" s="82"/>
      <c r="I89" s="59">
        <f t="shared" ref="I89" si="10">F89*1.08</f>
        <v>0</v>
      </c>
      <c r="J89" s="60"/>
      <c r="K89" s="1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</row>
    <row r="90" spans="1:57" s="2" customFormat="1" ht="39.75" customHeight="1">
      <c r="A90" s="58">
        <f t="shared" si="7"/>
        <v>32</v>
      </c>
      <c r="B90" s="85" t="s">
        <v>75</v>
      </c>
      <c r="C90" s="86" t="s">
        <v>45</v>
      </c>
      <c r="D90" s="86">
        <v>300</v>
      </c>
      <c r="E90" s="83"/>
      <c r="F90" s="81">
        <f t="shared" si="5"/>
        <v>0</v>
      </c>
      <c r="G90" s="82"/>
      <c r="H90" s="82"/>
      <c r="I90" s="59">
        <f t="shared" ref="I90:I97" si="11">F90*1.23</f>
        <v>0</v>
      </c>
      <c r="J90" s="60"/>
      <c r="K90" s="1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</row>
    <row r="91" spans="1:57" s="2" customFormat="1" ht="27.75" customHeight="1">
      <c r="A91" s="58">
        <f t="shared" si="7"/>
        <v>33</v>
      </c>
      <c r="B91" s="85" t="s">
        <v>124</v>
      </c>
      <c r="C91" s="86" t="s">
        <v>45</v>
      </c>
      <c r="D91" s="86">
        <v>5</v>
      </c>
      <c r="E91" s="83"/>
      <c r="F91" s="81">
        <f t="shared" si="5"/>
        <v>0</v>
      </c>
      <c r="G91" s="82"/>
      <c r="H91" s="82"/>
      <c r="I91" s="59">
        <f t="shared" si="11"/>
        <v>0</v>
      </c>
      <c r="J91" s="60"/>
      <c r="K91" s="1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</row>
    <row r="92" spans="1:57" s="2" customFormat="1" ht="27.75" customHeight="1">
      <c r="A92" s="58">
        <f t="shared" si="7"/>
        <v>34</v>
      </c>
      <c r="B92" s="85" t="s">
        <v>95</v>
      </c>
      <c r="C92" s="86" t="s">
        <v>45</v>
      </c>
      <c r="D92" s="86">
        <v>20</v>
      </c>
      <c r="E92" s="83"/>
      <c r="F92" s="81">
        <f t="shared" si="5"/>
        <v>0</v>
      </c>
      <c r="G92" s="82"/>
      <c r="H92" s="82"/>
      <c r="I92" s="59">
        <f t="shared" si="11"/>
        <v>0</v>
      </c>
      <c r="J92" s="60"/>
      <c r="K92" s="1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</row>
    <row r="93" spans="1:57" s="2" customFormat="1" ht="25.5" customHeight="1">
      <c r="A93" s="58">
        <f t="shared" si="7"/>
        <v>35</v>
      </c>
      <c r="B93" s="85" t="s">
        <v>77</v>
      </c>
      <c r="C93" s="86" t="s">
        <v>45</v>
      </c>
      <c r="D93" s="86">
        <v>60</v>
      </c>
      <c r="E93" s="83"/>
      <c r="F93" s="81">
        <f t="shared" si="5"/>
        <v>0</v>
      </c>
      <c r="G93" s="82"/>
      <c r="H93" s="82"/>
      <c r="I93" s="59">
        <f t="shared" si="11"/>
        <v>0</v>
      </c>
      <c r="J93" s="60"/>
      <c r="K93" s="1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</row>
    <row r="94" spans="1:57" s="2" customFormat="1" ht="29.25" customHeight="1">
      <c r="A94" s="58">
        <f t="shared" si="7"/>
        <v>36</v>
      </c>
      <c r="B94" s="85" t="s">
        <v>78</v>
      </c>
      <c r="C94" s="86" t="s">
        <v>45</v>
      </c>
      <c r="D94" s="86">
        <v>60</v>
      </c>
      <c r="E94" s="83"/>
      <c r="F94" s="81">
        <f t="shared" si="5"/>
        <v>0</v>
      </c>
      <c r="G94" s="82"/>
      <c r="H94" s="82"/>
      <c r="I94" s="59">
        <f t="shared" si="11"/>
        <v>0</v>
      </c>
      <c r="J94" s="60"/>
      <c r="K94" s="17"/>
      <c r="L94" s="7"/>
      <c r="M94" s="7"/>
      <c r="N94" s="7"/>
      <c r="O94" s="7"/>
      <c r="P94" s="7"/>
      <c r="Q94" s="7"/>
      <c r="R94" s="7" t="s">
        <v>118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</row>
    <row r="95" spans="1:57" s="2" customFormat="1" ht="29.25" customHeight="1">
      <c r="A95" s="58">
        <f t="shared" si="7"/>
        <v>37</v>
      </c>
      <c r="B95" s="85" t="s">
        <v>127</v>
      </c>
      <c r="C95" s="86" t="s">
        <v>45</v>
      </c>
      <c r="D95" s="86">
        <v>40</v>
      </c>
      <c r="E95" s="83"/>
      <c r="F95" s="81">
        <f t="shared" ref="F95" si="12">D95*E95</f>
        <v>0</v>
      </c>
      <c r="G95" s="82"/>
      <c r="H95" s="82"/>
      <c r="I95" s="59">
        <f t="shared" ref="I95" si="13">F95*1.23</f>
        <v>0</v>
      </c>
      <c r="J95" s="60"/>
      <c r="K95" s="1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</row>
    <row r="96" spans="1:57" s="2" customFormat="1" ht="27.75" customHeight="1">
      <c r="A96" s="58">
        <f t="shared" si="7"/>
        <v>38</v>
      </c>
      <c r="B96" s="85" t="s">
        <v>128</v>
      </c>
      <c r="C96" s="86" t="s">
        <v>45</v>
      </c>
      <c r="D96" s="86">
        <v>20</v>
      </c>
      <c r="E96" s="83"/>
      <c r="F96" s="81">
        <f t="shared" si="5"/>
        <v>0</v>
      </c>
      <c r="G96" s="82"/>
      <c r="H96" s="82"/>
      <c r="I96" s="59">
        <f t="shared" si="11"/>
        <v>0</v>
      </c>
      <c r="J96" s="60"/>
      <c r="K96" s="1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</row>
    <row r="97" spans="1:57" s="2" customFormat="1" ht="29.25" customHeight="1">
      <c r="A97" s="62"/>
      <c r="B97" s="13"/>
      <c r="C97" s="63"/>
      <c r="D97" s="64"/>
      <c r="E97" s="64"/>
      <c r="F97" s="52">
        <f>SUM(F59:F96)</f>
        <v>0</v>
      </c>
      <c r="G97" s="65"/>
      <c r="H97" s="64"/>
      <c r="I97" s="91">
        <f t="shared" si="11"/>
        <v>0</v>
      </c>
      <c r="J97" s="64"/>
      <c r="K97" s="1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</row>
    <row r="98" spans="1:57" s="2" customFormat="1" ht="17.25" customHeight="1">
      <c r="A98" s="62"/>
      <c r="B98" s="13"/>
      <c r="C98" s="63"/>
      <c r="D98" s="64"/>
      <c r="E98" s="64"/>
      <c r="F98" s="66"/>
      <c r="G98" s="65"/>
      <c r="H98" s="64"/>
      <c r="I98" s="67"/>
      <c r="J98" s="64"/>
      <c r="K98" s="1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</row>
    <row r="99" spans="1:57" s="2" customFormat="1" ht="27.75" customHeight="1">
      <c r="A99" s="68"/>
      <c r="B99" s="49" t="s">
        <v>85</v>
      </c>
      <c r="C99" s="51"/>
      <c r="D99" s="51"/>
      <c r="E99" s="51"/>
      <c r="F99" s="52"/>
      <c r="G99" s="53"/>
      <c r="H99" s="51"/>
      <c r="I99" s="51"/>
      <c r="J99" s="51"/>
      <c r="K99" s="1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</row>
    <row r="100" spans="1:57" s="2" customFormat="1" ht="60.75" customHeight="1">
      <c r="A100" s="68" t="s">
        <v>25</v>
      </c>
      <c r="B100" s="55" t="s">
        <v>47</v>
      </c>
      <c r="C100" s="50" t="s">
        <v>48</v>
      </c>
      <c r="D100" s="50" t="s">
        <v>10</v>
      </c>
      <c r="E100" s="50" t="s">
        <v>5</v>
      </c>
      <c r="F100" s="56" t="s">
        <v>6</v>
      </c>
      <c r="G100" s="57" t="s">
        <v>49</v>
      </c>
      <c r="H100" s="50" t="s">
        <v>7</v>
      </c>
      <c r="I100" s="50" t="s">
        <v>8</v>
      </c>
      <c r="J100" s="50" t="s">
        <v>9</v>
      </c>
      <c r="K100" s="1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</row>
    <row r="101" spans="1:57" s="2" customFormat="1" ht="33.75" customHeight="1">
      <c r="A101" s="69" t="s">
        <v>43</v>
      </c>
      <c r="B101" s="85" t="s">
        <v>26</v>
      </c>
      <c r="C101" s="86" t="s">
        <v>50</v>
      </c>
      <c r="D101" s="86">
        <v>800</v>
      </c>
      <c r="E101" s="89"/>
      <c r="F101" s="89">
        <f>D101*E101</f>
        <v>0</v>
      </c>
      <c r="G101" s="90"/>
      <c r="H101" s="86"/>
      <c r="I101" s="89">
        <f>F101*1.08</f>
        <v>0</v>
      </c>
      <c r="J101" s="86"/>
      <c r="K101" s="1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</row>
    <row r="102" spans="1:57" s="2" customFormat="1" ht="33.75" customHeight="1">
      <c r="A102" s="69" t="s">
        <v>51</v>
      </c>
      <c r="B102" s="85" t="s">
        <v>82</v>
      </c>
      <c r="C102" s="86" t="s">
        <v>50</v>
      </c>
      <c r="D102" s="86">
        <v>30</v>
      </c>
      <c r="E102" s="89"/>
      <c r="F102" s="89">
        <f>D102*E102</f>
        <v>0</v>
      </c>
      <c r="G102" s="90"/>
      <c r="H102" s="86"/>
      <c r="I102" s="89">
        <f>F102*1.08</f>
        <v>0</v>
      </c>
      <c r="J102" s="86"/>
      <c r="K102" s="1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</row>
    <row r="103" spans="1:57" s="2" customFormat="1" ht="37.5" customHeight="1">
      <c r="A103" s="69"/>
      <c r="B103" s="13"/>
      <c r="C103" s="64"/>
      <c r="D103" s="64"/>
      <c r="E103" s="64"/>
      <c r="F103" s="52">
        <f>SUM(F101:F102)</f>
        <v>0</v>
      </c>
      <c r="G103" s="65"/>
      <c r="H103" s="64"/>
      <c r="I103" s="52">
        <f>SUM(I101:I102)</f>
        <v>0</v>
      </c>
      <c r="J103" s="64"/>
      <c r="K103" s="1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</row>
    <row r="104" spans="1:57" s="2" customFormat="1" ht="15.75">
      <c r="A104" s="39"/>
      <c r="B104" s="40"/>
      <c r="C104" s="41"/>
      <c r="D104" s="41"/>
      <c r="E104" s="41"/>
      <c r="F104" s="42"/>
      <c r="G104" s="43"/>
      <c r="H104" s="41"/>
      <c r="I104" s="41"/>
      <c r="J104" s="41"/>
      <c r="K104" s="1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</row>
    <row r="105" spans="1:57" s="2" customFormat="1" ht="60.75" customHeight="1">
      <c r="A105" s="68"/>
      <c r="B105" s="49" t="s">
        <v>86</v>
      </c>
      <c r="C105" s="51"/>
      <c r="D105" s="51"/>
      <c r="E105" s="51"/>
      <c r="F105" s="52"/>
      <c r="G105" s="53"/>
      <c r="H105" s="51"/>
      <c r="I105" s="51"/>
      <c r="J105" s="51"/>
      <c r="K105" s="1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</row>
    <row r="106" spans="1:57" s="2" customFormat="1" ht="55.5" customHeight="1">
      <c r="A106" s="68" t="s">
        <v>25</v>
      </c>
      <c r="B106" s="55" t="s">
        <v>47</v>
      </c>
      <c r="C106" s="50" t="s">
        <v>48</v>
      </c>
      <c r="D106" s="50" t="s">
        <v>10</v>
      </c>
      <c r="E106" s="50" t="s">
        <v>5</v>
      </c>
      <c r="F106" s="56" t="s">
        <v>6</v>
      </c>
      <c r="G106" s="57" t="s">
        <v>49</v>
      </c>
      <c r="H106" s="50" t="s">
        <v>7</v>
      </c>
      <c r="I106" s="50" t="s">
        <v>8</v>
      </c>
      <c r="J106" s="50" t="s">
        <v>9</v>
      </c>
      <c r="K106" s="1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</row>
    <row r="107" spans="1:57" s="2" customFormat="1" ht="50.25" customHeight="1">
      <c r="A107" s="69" t="s">
        <v>43</v>
      </c>
      <c r="B107" s="13" t="s">
        <v>27</v>
      </c>
      <c r="C107" s="60" t="s">
        <v>44</v>
      </c>
      <c r="D107" s="92">
        <v>8000</v>
      </c>
      <c r="E107" s="66"/>
      <c r="F107" s="66">
        <f>+D107*E107</f>
        <v>0</v>
      </c>
      <c r="G107" s="65"/>
      <c r="H107" s="64"/>
      <c r="I107" s="66">
        <f>F107*1.08</f>
        <v>0</v>
      </c>
      <c r="J107" s="64"/>
      <c r="K107" s="1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</row>
    <row r="108" spans="1:57" s="2" customFormat="1" ht="27" customHeight="1">
      <c r="A108" s="69" t="s">
        <v>51</v>
      </c>
      <c r="B108" s="13" t="s">
        <v>28</v>
      </c>
      <c r="C108" s="60" t="s">
        <v>50</v>
      </c>
      <c r="D108" s="93">
        <v>400</v>
      </c>
      <c r="E108" s="59"/>
      <c r="F108" s="66">
        <f t="shared" ref="F108:F118" si="14">+D108*E108</f>
        <v>0</v>
      </c>
      <c r="G108" s="65"/>
      <c r="H108" s="64"/>
      <c r="I108" s="66">
        <f t="shared" ref="I108:I115" si="15">F108*1.08</f>
        <v>0</v>
      </c>
      <c r="J108" s="64"/>
      <c r="K108" s="1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</row>
    <row r="109" spans="1:57" s="2" customFormat="1" ht="28.5" customHeight="1">
      <c r="A109" s="69" t="s">
        <v>52</v>
      </c>
      <c r="B109" s="13" t="s">
        <v>29</v>
      </c>
      <c r="C109" s="60" t="s">
        <v>44</v>
      </c>
      <c r="D109" s="61">
        <v>2</v>
      </c>
      <c r="E109" s="59"/>
      <c r="F109" s="66">
        <f t="shared" si="14"/>
        <v>0</v>
      </c>
      <c r="G109" s="65"/>
      <c r="H109" s="64"/>
      <c r="I109" s="66">
        <f>F109*1.23</f>
        <v>0</v>
      </c>
      <c r="J109" s="64"/>
      <c r="K109" s="1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</row>
    <row r="110" spans="1:57" s="2" customFormat="1" ht="27" customHeight="1">
      <c r="A110" s="69" t="s">
        <v>53</v>
      </c>
      <c r="B110" s="14" t="s">
        <v>30</v>
      </c>
      <c r="C110" s="60" t="s">
        <v>50</v>
      </c>
      <c r="D110" s="61">
        <v>3</v>
      </c>
      <c r="E110" s="59"/>
      <c r="F110" s="66">
        <f t="shared" si="14"/>
        <v>0</v>
      </c>
      <c r="G110" s="65"/>
      <c r="H110" s="64"/>
      <c r="I110" s="66">
        <f t="shared" si="15"/>
        <v>0</v>
      </c>
      <c r="J110" s="64"/>
      <c r="K110" s="1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</row>
    <row r="111" spans="1:57" s="2" customFormat="1" ht="30" customHeight="1">
      <c r="A111" s="69" t="s">
        <v>54</v>
      </c>
      <c r="B111" s="13" t="s">
        <v>31</v>
      </c>
      <c r="C111" s="60" t="s">
        <v>44</v>
      </c>
      <c r="D111" s="61">
        <v>500</v>
      </c>
      <c r="E111" s="59"/>
      <c r="F111" s="66">
        <f t="shared" si="14"/>
        <v>0</v>
      </c>
      <c r="G111" s="65"/>
      <c r="H111" s="64"/>
      <c r="I111" s="66">
        <f t="shared" si="15"/>
        <v>0</v>
      </c>
      <c r="J111" s="64"/>
      <c r="K111" s="1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</row>
    <row r="112" spans="1:57" s="2" customFormat="1" ht="24" customHeight="1">
      <c r="A112" s="69" t="s">
        <v>38</v>
      </c>
      <c r="B112" s="13" t="s">
        <v>32</v>
      </c>
      <c r="C112" s="60" t="s">
        <v>44</v>
      </c>
      <c r="D112" s="61">
        <v>50</v>
      </c>
      <c r="E112" s="59"/>
      <c r="F112" s="66">
        <f t="shared" si="14"/>
        <v>0</v>
      </c>
      <c r="G112" s="65"/>
      <c r="H112" s="64"/>
      <c r="I112" s="66">
        <f t="shared" si="15"/>
        <v>0</v>
      </c>
      <c r="J112" s="64"/>
      <c r="K112" s="1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</row>
    <row r="113" spans="1:57" s="2" customFormat="1" ht="30.75" customHeight="1">
      <c r="A113" s="69" t="s">
        <v>39</v>
      </c>
      <c r="B113" s="13" t="s">
        <v>33</v>
      </c>
      <c r="C113" s="60" t="s">
        <v>44</v>
      </c>
      <c r="D113" s="61">
        <v>30</v>
      </c>
      <c r="E113" s="59"/>
      <c r="F113" s="66">
        <f t="shared" si="14"/>
        <v>0</v>
      </c>
      <c r="G113" s="65"/>
      <c r="H113" s="64"/>
      <c r="I113" s="66">
        <f t="shared" si="15"/>
        <v>0</v>
      </c>
      <c r="J113" s="64"/>
      <c r="K113" s="1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</row>
    <row r="114" spans="1:57" s="2" customFormat="1" ht="28.5" customHeight="1">
      <c r="A114" s="69" t="s">
        <v>40</v>
      </c>
      <c r="B114" s="94" t="s">
        <v>34</v>
      </c>
      <c r="C114" s="60" t="s">
        <v>44</v>
      </c>
      <c r="D114" s="61">
        <v>20</v>
      </c>
      <c r="E114" s="59"/>
      <c r="F114" s="66">
        <f t="shared" si="14"/>
        <v>0</v>
      </c>
      <c r="G114" s="65"/>
      <c r="H114" s="64"/>
      <c r="I114" s="66">
        <f t="shared" si="15"/>
        <v>0</v>
      </c>
      <c r="J114" s="64"/>
      <c r="K114" s="1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</row>
    <row r="115" spans="1:57" s="2" customFormat="1" ht="29.25" customHeight="1">
      <c r="A115" s="69" t="s">
        <v>41</v>
      </c>
      <c r="B115" s="95" t="s">
        <v>35</v>
      </c>
      <c r="C115" s="60" t="s">
        <v>44</v>
      </c>
      <c r="D115" s="61">
        <v>400</v>
      </c>
      <c r="E115" s="59"/>
      <c r="F115" s="66">
        <f t="shared" si="14"/>
        <v>0</v>
      </c>
      <c r="G115" s="65"/>
      <c r="H115" s="64"/>
      <c r="I115" s="66">
        <f t="shared" si="15"/>
        <v>0</v>
      </c>
      <c r="J115" s="64"/>
      <c r="K115" s="1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</row>
    <row r="116" spans="1:57" ht="25.5" customHeight="1">
      <c r="A116" s="69" t="s">
        <v>42</v>
      </c>
      <c r="B116" s="95" t="s">
        <v>36</v>
      </c>
      <c r="C116" s="60" t="s">
        <v>50</v>
      </c>
      <c r="D116" s="61">
        <v>10</v>
      </c>
      <c r="E116" s="59"/>
      <c r="F116" s="66">
        <f t="shared" si="14"/>
        <v>0</v>
      </c>
      <c r="G116" s="65"/>
      <c r="H116" s="64"/>
      <c r="I116" s="66">
        <f>F116*1.23</f>
        <v>0</v>
      </c>
      <c r="J116" s="64"/>
      <c r="K116" s="17"/>
    </row>
    <row r="117" spans="1:57" ht="26.25" customHeight="1">
      <c r="A117" s="69">
        <v>11</v>
      </c>
      <c r="B117" s="95" t="s">
        <v>37</v>
      </c>
      <c r="C117" s="60" t="s">
        <v>50</v>
      </c>
      <c r="D117" s="61">
        <v>20</v>
      </c>
      <c r="E117" s="59"/>
      <c r="F117" s="66">
        <f t="shared" si="14"/>
        <v>0</v>
      </c>
      <c r="G117" s="65"/>
      <c r="H117" s="64"/>
      <c r="I117" s="66">
        <f>F117*1.23</f>
        <v>0</v>
      </c>
      <c r="J117" s="64"/>
      <c r="K117" s="17"/>
    </row>
    <row r="118" spans="1:57" ht="24" customHeight="1">
      <c r="A118" s="69" t="s">
        <v>56</v>
      </c>
      <c r="B118" s="95" t="s">
        <v>65</v>
      </c>
      <c r="C118" s="60" t="s">
        <v>50</v>
      </c>
      <c r="D118" s="61">
        <v>6</v>
      </c>
      <c r="E118" s="59"/>
      <c r="F118" s="66">
        <f t="shared" si="14"/>
        <v>0</v>
      </c>
      <c r="G118" s="65"/>
      <c r="H118" s="64"/>
      <c r="I118" s="66">
        <f>F118*1.23</f>
        <v>0</v>
      </c>
      <c r="J118" s="64"/>
      <c r="K118" s="17"/>
    </row>
    <row r="119" spans="1:57" ht="36" customHeight="1">
      <c r="A119" s="69"/>
      <c r="B119" s="13"/>
      <c r="C119" s="64"/>
      <c r="D119" s="64"/>
      <c r="E119" s="64"/>
      <c r="F119" s="52">
        <f>SUM(F107:F118)</f>
        <v>0</v>
      </c>
      <c r="G119" s="65"/>
      <c r="H119" s="64"/>
      <c r="I119" s="52">
        <f>SUM(I107:I118)</f>
        <v>0</v>
      </c>
      <c r="J119" s="64"/>
      <c r="K119" s="17"/>
    </row>
    <row r="120" spans="1:57" ht="22.5" customHeight="1">
      <c r="A120" s="69"/>
      <c r="B120" s="13"/>
      <c r="C120" s="64"/>
      <c r="D120" s="64"/>
      <c r="E120" s="64"/>
      <c r="F120" s="66"/>
      <c r="G120" s="65"/>
      <c r="H120" s="64"/>
      <c r="I120" s="66"/>
      <c r="J120" s="64"/>
      <c r="K120" s="17"/>
    </row>
    <row r="121" spans="1:57" ht="41.25" customHeight="1">
      <c r="A121" s="68"/>
      <c r="B121" s="49" t="s">
        <v>87</v>
      </c>
      <c r="C121" s="51"/>
      <c r="D121" s="51"/>
      <c r="E121" s="51"/>
      <c r="F121" s="52"/>
      <c r="G121" s="53"/>
      <c r="H121" s="51"/>
      <c r="I121" s="51"/>
      <c r="J121" s="51"/>
      <c r="K121" s="70"/>
    </row>
    <row r="122" spans="1:57" ht="62.25" customHeight="1">
      <c r="A122" s="96" t="s">
        <v>25</v>
      </c>
      <c r="B122" s="97" t="s">
        <v>47</v>
      </c>
      <c r="C122" s="98" t="s">
        <v>48</v>
      </c>
      <c r="D122" s="98" t="s">
        <v>10</v>
      </c>
      <c r="E122" s="98" t="s">
        <v>5</v>
      </c>
      <c r="F122" s="99" t="s">
        <v>6</v>
      </c>
      <c r="G122" s="100" t="s">
        <v>49</v>
      </c>
      <c r="H122" s="98" t="s">
        <v>7</v>
      </c>
      <c r="I122" s="98" t="s">
        <v>8</v>
      </c>
      <c r="J122" s="98" t="s">
        <v>9</v>
      </c>
      <c r="K122" s="70"/>
    </row>
    <row r="123" spans="1:57" ht="344.25" customHeight="1">
      <c r="A123" s="27">
        <v>1</v>
      </c>
      <c r="B123" s="15" t="s">
        <v>129</v>
      </c>
      <c r="C123" s="34" t="s">
        <v>44</v>
      </c>
      <c r="D123" s="34">
        <v>8</v>
      </c>
      <c r="E123" s="33"/>
      <c r="F123" s="31">
        <f>D123*E123</f>
        <v>0</v>
      </c>
      <c r="G123" s="71"/>
      <c r="H123" s="34"/>
      <c r="I123" s="34">
        <f>F123*1.08</f>
        <v>0</v>
      </c>
      <c r="J123" s="34"/>
      <c r="K123" s="70"/>
    </row>
    <row r="124" spans="1:57" ht="335.25" customHeight="1">
      <c r="A124" s="27">
        <v>2</v>
      </c>
      <c r="B124" s="15" t="s">
        <v>130</v>
      </c>
      <c r="C124" s="34" t="s">
        <v>44</v>
      </c>
      <c r="D124" s="34">
        <v>8</v>
      </c>
      <c r="E124" s="33"/>
      <c r="F124" s="31">
        <f>D124*E124</f>
        <v>0</v>
      </c>
      <c r="G124" s="71"/>
      <c r="H124" s="34"/>
      <c r="I124" s="34">
        <f t="shared" ref="I124:I125" si="16">F124*1.08</f>
        <v>0</v>
      </c>
      <c r="J124" s="34"/>
      <c r="K124" s="70"/>
    </row>
    <row r="125" spans="1:57" ht="232.5" customHeight="1">
      <c r="A125" s="27">
        <v>3</v>
      </c>
      <c r="B125" s="15" t="s">
        <v>131</v>
      </c>
      <c r="C125" s="34" t="s">
        <v>44</v>
      </c>
      <c r="D125" s="34">
        <v>8</v>
      </c>
      <c r="E125" s="33"/>
      <c r="F125" s="31">
        <f>D125*E125</f>
        <v>0</v>
      </c>
      <c r="G125" s="71"/>
      <c r="H125" s="34"/>
      <c r="I125" s="34">
        <f t="shared" si="16"/>
        <v>0</v>
      </c>
      <c r="J125" s="34"/>
      <c r="K125" s="70"/>
    </row>
    <row r="126" spans="1:57" ht="50.25" customHeight="1">
      <c r="A126" s="27"/>
      <c r="B126" s="15"/>
      <c r="C126" s="44"/>
      <c r="D126" s="44"/>
      <c r="E126" s="44"/>
      <c r="F126" s="37">
        <f>SUM(F123:F125)</f>
        <v>0</v>
      </c>
      <c r="G126" s="45"/>
      <c r="H126" s="44"/>
      <c r="I126" s="37">
        <f>SUM(I123:I125)</f>
        <v>0</v>
      </c>
      <c r="J126" s="44"/>
      <c r="K126" s="70"/>
    </row>
    <row r="127" spans="1:57" ht="17.100000000000001" customHeight="1">
      <c r="A127" s="16"/>
      <c r="B127" s="17"/>
      <c r="C127" s="46"/>
      <c r="D127" s="46"/>
      <c r="E127" s="46"/>
      <c r="F127" s="47"/>
      <c r="G127" s="48"/>
      <c r="H127" s="46"/>
      <c r="I127" s="46"/>
      <c r="J127" s="46"/>
      <c r="K127" s="17"/>
    </row>
    <row r="128" spans="1:57" ht="42.75" customHeight="1">
      <c r="A128" s="68"/>
      <c r="B128" s="49" t="s">
        <v>88</v>
      </c>
      <c r="C128" s="51"/>
      <c r="D128" s="51"/>
      <c r="E128" s="51"/>
      <c r="F128" s="52"/>
      <c r="G128" s="53"/>
      <c r="H128" s="51"/>
      <c r="I128" s="51"/>
      <c r="J128" s="51"/>
      <c r="K128" s="70"/>
    </row>
    <row r="129" spans="1:11" ht="58.5" customHeight="1">
      <c r="A129" s="68" t="s">
        <v>25</v>
      </c>
      <c r="B129" s="55" t="s">
        <v>47</v>
      </c>
      <c r="C129" s="50" t="s">
        <v>48</v>
      </c>
      <c r="D129" s="50" t="s">
        <v>10</v>
      </c>
      <c r="E129" s="50" t="s">
        <v>5</v>
      </c>
      <c r="F129" s="56" t="s">
        <v>6</v>
      </c>
      <c r="G129" s="57" t="s">
        <v>49</v>
      </c>
      <c r="H129" s="50" t="s">
        <v>7</v>
      </c>
      <c r="I129" s="50" t="s">
        <v>8</v>
      </c>
      <c r="J129" s="50" t="s">
        <v>9</v>
      </c>
      <c r="K129" s="70"/>
    </row>
    <row r="130" spans="1:11" ht="44.25" customHeight="1">
      <c r="A130" s="69" t="s">
        <v>43</v>
      </c>
      <c r="B130" s="13" t="s">
        <v>132</v>
      </c>
      <c r="C130" s="60" t="s">
        <v>44</v>
      </c>
      <c r="D130" s="92">
        <v>30</v>
      </c>
      <c r="E130" s="66"/>
      <c r="F130" s="66">
        <f>D130*E130</f>
        <v>0</v>
      </c>
      <c r="G130" s="65"/>
      <c r="H130" s="64"/>
      <c r="I130" s="66">
        <f>F130*1.23</f>
        <v>0</v>
      </c>
      <c r="J130" s="64"/>
      <c r="K130" s="70"/>
    </row>
    <row r="131" spans="1:11" ht="58.5" customHeight="1">
      <c r="A131" s="69" t="s">
        <v>51</v>
      </c>
      <c r="B131" s="13" t="s">
        <v>133</v>
      </c>
      <c r="C131" s="60" t="s">
        <v>50</v>
      </c>
      <c r="D131" s="93">
        <v>50</v>
      </c>
      <c r="E131" s="59"/>
      <c r="F131" s="66">
        <f t="shared" ref="F131:F135" si="17">D131*E131</f>
        <v>0</v>
      </c>
      <c r="G131" s="65"/>
      <c r="H131" s="64"/>
      <c r="I131" s="66">
        <f>F131*1.23</f>
        <v>0</v>
      </c>
      <c r="J131" s="64"/>
      <c r="K131" s="70"/>
    </row>
    <row r="132" spans="1:11" ht="58.5" customHeight="1">
      <c r="A132" s="69" t="s">
        <v>52</v>
      </c>
      <c r="B132" s="13" t="s">
        <v>134</v>
      </c>
      <c r="C132" s="60" t="s">
        <v>50</v>
      </c>
      <c r="D132" s="93">
        <v>50</v>
      </c>
      <c r="E132" s="59"/>
      <c r="F132" s="66">
        <f t="shared" si="17"/>
        <v>0</v>
      </c>
      <c r="G132" s="65"/>
      <c r="H132" s="64"/>
      <c r="I132" s="66">
        <f t="shared" ref="I132:I135" si="18">F132*1.23</f>
        <v>0</v>
      </c>
      <c r="J132" s="64"/>
      <c r="K132" s="70"/>
    </row>
    <row r="133" spans="1:11" ht="48" customHeight="1">
      <c r="A133" s="69" t="s">
        <v>53</v>
      </c>
      <c r="B133" s="13" t="s">
        <v>63</v>
      </c>
      <c r="C133" s="60" t="s">
        <v>44</v>
      </c>
      <c r="D133" s="61">
        <v>100</v>
      </c>
      <c r="E133" s="59"/>
      <c r="F133" s="66">
        <f t="shared" si="17"/>
        <v>0</v>
      </c>
      <c r="G133" s="65"/>
      <c r="H133" s="64"/>
      <c r="I133" s="66">
        <f t="shared" si="18"/>
        <v>0</v>
      </c>
      <c r="J133" s="64"/>
      <c r="K133" s="70"/>
    </row>
    <row r="134" spans="1:11" ht="41.25" customHeight="1">
      <c r="A134" s="69" t="s">
        <v>54</v>
      </c>
      <c r="B134" s="14" t="s">
        <v>61</v>
      </c>
      <c r="C134" s="60" t="s">
        <v>50</v>
      </c>
      <c r="D134" s="61">
        <v>100</v>
      </c>
      <c r="E134" s="59"/>
      <c r="F134" s="66">
        <f t="shared" si="17"/>
        <v>0</v>
      </c>
      <c r="G134" s="65"/>
      <c r="H134" s="64"/>
      <c r="I134" s="66">
        <f t="shared" si="18"/>
        <v>0</v>
      </c>
      <c r="J134" s="64"/>
      <c r="K134" s="70"/>
    </row>
    <row r="135" spans="1:11" ht="30.75" customHeight="1">
      <c r="A135" s="69" t="s">
        <v>38</v>
      </c>
      <c r="B135" s="14" t="s">
        <v>62</v>
      </c>
      <c r="C135" s="60" t="s">
        <v>50</v>
      </c>
      <c r="D135" s="61">
        <v>30</v>
      </c>
      <c r="E135" s="59"/>
      <c r="F135" s="66">
        <f t="shared" si="17"/>
        <v>0</v>
      </c>
      <c r="G135" s="65"/>
      <c r="H135" s="64"/>
      <c r="I135" s="66">
        <f t="shared" si="18"/>
        <v>0</v>
      </c>
      <c r="J135" s="64"/>
      <c r="K135" s="70"/>
    </row>
    <row r="136" spans="1:11" ht="66" customHeight="1">
      <c r="A136" s="69"/>
      <c r="B136" s="13"/>
      <c r="C136" s="64"/>
      <c r="D136" s="64"/>
      <c r="E136" s="64"/>
      <c r="F136" s="52">
        <f>SUM(F130:F135)</f>
        <v>0</v>
      </c>
      <c r="G136" s="65"/>
      <c r="H136" s="64"/>
      <c r="I136" s="52">
        <f>SUM(I130:I135)</f>
        <v>0</v>
      </c>
      <c r="J136" s="64"/>
      <c r="K136" s="70"/>
    </row>
    <row r="137" spans="1:11" ht="17.100000000000001" customHeight="1">
      <c r="A137" s="16"/>
      <c r="B137" s="17"/>
      <c r="C137" s="46"/>
      <c r="D137" s="46"/>
      <c r="E137" s="46"/>
      <c r="F137" s="47"/>
      <c r="G137" s="48"/>
      <c r="H137" s="46"/>
      <c r="I137" s="47"/>
      <c r="J137" s="46"/>
      <c r="K137" s="70"/>
    </row>
    <row r="138" spans="1:11" ht="34.5" customHeight="1">
      <c r="A138" s="20"/>
      <c r="B138" s="21" t="s">
        <v>89</v>
      </c>
      <c r="C138" s="36"/>
      <c r="D138" s="36"/>
      <c r="E138" s="36"/>
      <c r="F138" s="37"/>
      <c r="G138" s="38"/>
      <c r="H138" s="36"/>
      <c r="I138" s="36"/>
      <c r="J138" s="36"/>
      <c r="K138" s="17"/>
    </row>
    <row r="139" spans="1:11" ht="69" customHeight="1">
      <c r="A139" s="20" t="s">
        <v>25</v>
      </c>
      <c r="B139" s="24" t="s">
        <v>47</v>
      </c>
      <c r="C139" s="72" t="s">
        <v>48</v>
      </c>
      <c r="D139" s="72" t="s">
        <v>10</v>
      </c>
      <c r="E139" s="72" t="s">
        <v>5</v>
      </c>
      <c r="F139" s="73" t="s">
        <v>6</v>
      </c>
      <c r="G139" s="74" t="s">
        <v>49</v>
      </c>
      <c r="H139" s="72" t="s">
        <v>7</v>
      </c>
      <c r="I139" s="72" t="s">
        <v>8</v>
      </c>
      <c r="J139" s="72" t="s">
        <v>9</v>
      </c>
      <c r="K139" s="17"/>
    </row>
    <row r="140" spans="1:11" ht="156" customHeight="1">
      <c r="A140" s="27">
        <v>1</v>
      </c>
      <c r="B140" s="15" t="s">
        <v>97</v>
      </c>
      <c r="C140" s="34" t="s">
        <v>44</v>
      </c>
      <c r="D140" s="34">
        <v>6</v>
      </c>
      <c r="E140" s="33"/>
      <c r="F140" s="31">
        <f>D140*E140</f>
        <v>0</v>
      </c>
      <c r="G140" s="71"/>
      <c r="H140" s="34"/>
      <c r="I140" s="33">
        <f>F140*1.08</f>
        <v>0</v>
      </c>
      <c r="J140" s="34"/>
      <c r="K140" s="17"/>
    </row>
    <row r="141" spans="1:11" ht="162" customHeight="1">
      <c r="A141" s="27">
        <v>2</v>
      </c>
      <c r="B141" s="15" t="s">
        <v>154</v>
      </c>
      <c r="C141" s="34" t="s">
        <v>44</v>
      </c>
      <c r="D141" s="34">
        <v>6</v>
      </c>
      <c r="E141" s="33"/>
      <c r="F141" s="31">
        <f t="shared" ref="F141:F143" si="19">D141*E141</f>
        <v>0</v>
      </c>
      <c r="G141" s="71"/>
      <c r="H141" s="34"/>
      <c r="I141" s="33">
        <f t="shared" ref="I141:I144" si="20">F141*1.08</f>
        <v>0</v>
      </c>
      <c r="J141" s="34"/>
      <c r="K141" s="17"/>
    </row>
    <row r="142" spans="1:11" ht="48" customHeight="1">
      <c r="A142" s="27" t="s">
        <v>52</v>
      </c>
      <c r="B142" s="15" t="s">
        <v>76</v>
      </c>
      <c r="C142" s="34" t="s">
        <v>44</v>
      </c>
      <c r="D142" s="34">
        <v>20</v>
      </c>
      <c r="E142" s="33"/>
      <c r="F142" s="31">
        <f t="shared" si="19"/>
        <v>0</v>
      </c>
      <c r="G142" s="71"/>
      <c r="H142" s="34"/>
      <c r="I142" s="33">
        <f t="shared" si="20"/>
        <v>0</v>
      </c>
      <c r="J142" s="34"/>
      <c r="K142" s="17"/>
    </row>
    <row r="143" spans="1:11" ht="84" customHeight="1">
      <c r="A143" s="27" t="s">
        <v>53</v>
      </c>
      <c r="B143" s="15" t="s">
        <v>96</v>
      </c>
      <c r="C143" s="34" t="s">
        <v>44</v>
      </c>
      <c r="D143" s="34">
        <v>5</v>
      </c>
      <c r="E143" s="33"/>
      <c r="F143" s="31">
        <f t="shared" si="19"/>
        <v>0</v>
      </c>
      <c r="G143" s="71"/>
      <c r="H143" s="34"/>
      <c r="I143" s="33">
        <f t="shared" si="20"/>
        <v>0</v>
      </c>
      <c r="J143" s="34"/>
      <c r="K143" s="17"/>
    </row>
    <row r="144" spans="1:11" ht="35.25" customHeight="1">
      <c r="A144" s="27"/>
      <c r="B144" s="15"/>
      <c r="C144" s="44"/>
      <c r="D144" s="44"/>
      <c r="E144" s="44"/>
      <c r="F144" s="37">
        <f>SUM(F140:F143)</f>
        <v>0</v>
      </c>
      <c r="G144" s="45"/>
      <c r="H144" s="44"/>
      <c r="I144" s="37">
        <f t="shared" si="20"/>
        <v>0</v>
      </c>
      <c r="J144" s="44"/>
      <c r="K144" s="17"/>
    </row>
    <row r="145" spans="1:11" ht="17.100000000000001" customHeight="1">
      <c r="A145" s="16"/>
      <c r="B145" s="17"/>
      <c r="C145" s="46"/>
      <c r="D145" s="46"/>
      <c r="E145" s="46"/>
      <c r="F145" s="47"/>
      <c r="G145" s="48"/>
      <c r="H145" s="46"/>
      <c r="I145" s="47"/>
      <c r="J145" s="46"/>
      <c r="K145" s="17"/>
    </row>
    <row r="146" spans="1:11" ht="35.25" customHeight="1">
      <c r="A146" s="68"/>
      <c r="B146" s="49" t="s">
        <v>152</v>
      </c>
      <c r="C146" s="51"/>
      <c r="D146" s="51"/>
      <c r="E146" s="51"/>
      <c r="F146" s="52"/>
      <c r="G146" s="53"/>
      <c r="H146" s="51"/>
      <c r="I146" s="52"/>
      <c r="J146" s="51"/>
      <c r="K146" s="17"/>
    </row>
    <row r="147" spans="1:11" ht="55.5" customHeight="1">
      <c r="A147" s="68"/>
      <c r="B147" s="55" t="s">
        <v>47</v>
      </c>
      <c r="C147" s="50" t="s">
        <v>48</v>
      </c>
      <c r="D147" s="50" t="s">
        <v>10</v>
      </c>
      <c r="E147" s="50" t="s">
        <v>5</v>
      </c>
      <c r="F147" s="56" t="s">
        <v>6</v>
      </c>
      <c r="G147" s="57" t="s">
        <v>49</v>
      </c>
      <c r="H147" s="50" t="s">
        <v>7</v>
      </c>
      <c r="I147" s="50" t="s">
        <v>8</v>
      </c>
      <c r="J147" s="50" t="s">
        <v>9</v>
      </c>
      <c r="K147" s="17"/>
    </row>
    <row r="148" spans="1:11" ht="30" customHeight="1">
      <c r="A148" s="69">
        <v>1</v>
      </c>
      <c r="B148" s="14" t="s">
        <v>0</v>
      </c>
      <c r="C148" s="60" t="s">
        <v>44</v>
      </c>
      <c r="D148" s="61">
        <v>2</v>
      </c>
      <c r="E148" s="59"/>
      <c r="F148" s="66">
        <f>D148*E148</f>
        <v>0</v>
      </c>
      <c r="G148" s="65"/>
      <c r="H148" s="64"/>
      <c r="I148" s="66">
        <f>F148*1.08</f>
        <v>0</v>
      </c>
      <c r="J148" s="64"/>
      <c r="K148" s="17"/>
    </row>
    <row r="149" spans="1:11" ht="21.75" customHeight="1">
      <c r="A149" s="69">
        <v>2</v>
      </c>
      <c r="B149" s="14" t="s">
        <v>1</v>
      </c>
      <c r="C149" s="60" t="s">
        <v>44</v>
      </c>
      <c r="D149" s="61">
        <v>2</v>
      </c>
      <c r="E149" s="59"/>
      <c r="F149" s="66">
        <f t="shared" ref="F149:F150" si="21">D149*E149</f>
        <v>0</v>
      </c>
      <c r="G149" s="65"/>
      <c r="H149" s="64"/>
      <c r="I149" s="66">
        <f t="shared" ref="I149:I151" si="22">F149*1.08</f>
        <v>0</v>
      </c>
      <c r="J149" s="64"/>
      <c r="K149" s="17"/>
    </row>
    <row r="150" spans="1:11" ht="22.5" customHeight="1">
      <c r="A150" s="69">
        <v>3</v>
      </c>
      <c r="B150" s="14" t="s">
        <v>2</v>
      </c>
      <c r="C150" s="60" t="s">
        <v>44</v>
      </c>
      <c r="D150" s="61">
        <v>2</v>
      </c>
      <c r="E150" s="59"/>
      <c r="F150" s="66">
        <f t="shared" si="21"/>
        <v>0</v>
      </c>
      <c r="G150" s="65"/>
      <c r="H150" s="64"/>
      <c r="I150" s="66">
        <f t="shared" si="22"/>
        <v>0</v>
      </c>
      <c r="J150" s="64"/>
      <c r="K150" s="17"/>
    </row>
    <row r="151" spans="1:11" ht="27" customHeight="1">
      <c r="A151" s="69">
        <v>4</v>
      </c>
      <c r="B151" s="14" t="s">
        <v>3</v>
      </c>
      <c r="C151" s="60" t="s">
        <v>44</v>
      </c>
      <c r="D151" s="61">
        <v>6</v>
      </c>
      <c r="E151" s="59"/>
      <c r="F151" s="66">
        <f>D151*E151</f>
        <v>0</v>
      </c>
      <c r="G151" s="65"/>
      <c r="H151" s="64"/>
      <c r="I151" s="66">
        <f t="shared" si="22"/>
        <v>0</v>
      </c>
      <c r="J151" s="64"/>
      <c r="K151" s="17"/>
    </row>
    <row r="152" spans="1:11" ht="35.25" customHeight="1">
      <c r="A152" s="69"/>
      <c r="B152" s="13"/>
      <c r="C152" s="64"/>
      <c r="D152" s="64"/>
      <c r="E152" s="64"/>
      <c r="F152" s="52">
        <f>SUM(F148:F151)</f>
        <v>0</v>
      </c>
      <c r="G152" s="65"/>
      <c r="H152" s="64"/>
      <c r="I152" s="52">
        <f>SUM(I148:I151)</f>
        <v>0</v>
      </c>
      <c r="J152" s="64"/>
      <c r="K152" s="17"/>
    </row>
    <row r="153" spans="1:11" ht="35.25" customHeight="1">
      <c r="A153" s="69"/>
      <c r="B153" s="49" t="s">
        <v>119</v>
      </c>
      <c r="C153" s="64"/>
      <c r="D153" s="64"/>
      <c r="E153" s="64"/>
      <c r="F153" s="52"/>
      <c r="G153" s="65"/>
      <c r="H153" s="64"/>
      <c r="I153" s="52"/>
      <c r="J153" s="64"/>
      <c r="K153" s="17"/>
    </row>
    <row r="154" spans="1:11" ht="66" customHeight="1">
      <c r="A154" s="68"/>
      <c r="B154" s="55" t="s">
        <v>47</v>
      </c>
      <c r="C154" s="50" t="s">
        <v>48</v>
      </c>
      <c r="D154" s="50" t="s">
        <v>10</v>
      </c>
      <c r="E154" s="50" t="s">
        <v>5</v>
      </c>
      <c r="F154" s="56" t="s">
        <v>6</v>
      </c>
      <c r="G154" s="57" t="s">
        <v>49</v>
      </c>
      <c r="H154" s="50" t="s">
        <v>7</v>
      </c>
      <c r="I154" s="50" t="s">
        <v>8</v>
      </c>
      <c r="J154" s="50" t="s">
        <v>9</v>
      </c>
      <c r="K154" s="17"/>
    </row>
    <row r="155" spans="1:11" ht="35.25" customHeight="1">
      <c r="A155" s="69">
        <v>1</v>
      </c>
      <c r="B155" s="13" t="s">
        <v>120</v>
      </c>
      <c r="C155" s="64" t="s">
        <v>55</v>
      </c>
      <c r="D155" s="64">
        <v>2</v>
      </c>
      <c r="E155" s="66"/>
      <c r="F155" s="66">
        <f>D155*E155</f>
        <v>0</v>
      </c>
      <c r="G155" s="65"/>
      <c r="H155" s="64"/>
      <c r="I155" s="66">
        <f>F155*1.08</f>
        <v>0</v>
      </c>
      <c r="J155" s="64"/>
      <c r="K155" s="17"/>
    </row>
    <row r="156" spans="1:11" ht="35.25" customHeight="1">
      <c r="A156" s="69">
        <v>2</v>
      </c>
      <c r="B156" s="13" t="s">
        <v>121</v>
      </c>
      <c r="C156" s="64" t="s">
        <v>55</v>
      </c>
      <c r="D156" s="64">
        <v>1</v>
      </c>
      <c r="E156" s="66"/>
      <c r="F156" s="66">
        <f t="shared" ref="F156:F159" si="23">D156*E156</f>
        <v>0</v>
      </c>
      <c r="G156" s="65"/>
      <c r="H156" s="64"/>
      <c r="I156" s="66">
        <f t="shared" ref="I156:I160" si="24">F156*1.08</f>
        <v>0</v>
      </c>
      <c r="J156" s="64"/>
      <c r="K156" s="17"/>
    </row>
    <row r="157" spans="1:11" ht="35.25" customHeight="1">
      <c r="A157" s="69">
        <v>3</v>
      </c>
      <c r="B157" s="13" t="s">
        <v>153</v>
      </c>
      <c r="C157" s="64" t="s">
        <v>55</v>
      </c>
      <c r="D157" s="64">
        <v>2</v>
      </c>
      <c r="E157" s="66"/>
      <c r="F157" s="66">
        <f t="shared" si="23"/>
        <v>0</v>
      </c>
      <c r="G157" s="65"/>
      <c r="H157" s="64"/>
      <c r="I157" s="66">
        <f t="shared" si="24"/>
        <v>0</v>
      </c>
      <c r="J157" s="64"/>
      <c r="K157" s="17"/>
    </row>
    <row r="158" spans="1:11" ht="35.25" customHeight="1">
      <c r="A158" s="69">
        <v>4</v>
      </c>
      <c r="B158" s="13" t="s">
        <v>122</v>
      </c>
      <c r="C158" s="64" t="s">
        <v>55</v>
      </c>
      <c r="D158" s="64">
        <v>1</v>
      </c>
      <c r="E158" s="66"/>
      <c r="F158" s="66">
        <f t="shared" si="23"/>
        <v>0</v>
      </c>
      <c r="G158" s="65"/>
      <c r="H158" s="64"/>
      <c r="I158" s="66">
        <f t="shared" si="24"/>
        <v>0</v>
      </c>
      <c r="J158" s="64"/>
      <c r="K158" s="17"/>
    </row>
    <row r="159" spans="1:11" ht="35.25" customHeight="1">
      <c r="A159" s="69">
        <v>5</v>
      </c>
      <c r="B159" s="13" t="s">
        <v>123</v>
      </c>
      <c r="C159" s="64" t="s">
        <v>55</v>
      </c>
      <c r="D159" s="64">
        <v>1</v>
      </c>
      <c r="E159" s="66"/>
      <c r="F159" s="66">
        <f t="shared" si="23"/>
        <v>0</v>
      </c>
      <c r="G159" s="65"/>
      <c r="H159" s="64"/>
      <c r="I159" s="66">
        <f t="shared" si="24"/>
        <v>0</v>
      </c>
      <c r="J159" s="64"/>
      <c r="K159" s="17"/>
    </row>
    <row r="160" spans="1:11" ht="35.25" customHeight="1">
      <c r="A160" s="69"/>
      <c r="B160" s="13"/>
      <c r="C160" s="64"/>
      <c r="D160" s="64"/>
      <c r="E160" s="66"/>
      <c r="F160" s="52">
        <f>SUM(F155:F159)</f>
        <v>0</v>
      </c>
      <c r="G160" s="65"/>
      <c r="H160" s="64"/>
      <c r="I160" s="52">
        <f t="shared" si="24"/>
        <v>0</v>
      </c>
      <c r="J160" s="64"/>
      <c r="K160" s="17"/>
    </row>
    <row r="161" spans="1:13" ht="35.25" customHeight="1">
      <c r="A161" s="69"/>
      <c r="B161" s="13"/>
      <c r="C161" s="64"/>
      <c r="D161" s="77"/>
      <c r="E161" s="77"/>
      <c r="F161" s="78"/>
      <c r="G161" s="76"/>
      <c r="H161" s="77"/>
      <c r="I161" s="78"/>
      <c r="J161" s="77"/>
      <c r="K161" s="17"/>
    </row>
    <row r="162" spans="1:13" ht="16.5" customHeight="1">
      <c r="A162" s="68"/>
      <c r="B162" s="49" t="s">
        <v>155</v>
      </c>
      <c r="C162" s="51"/>
      <c r="D162" s="51"/>
      <c r="E162" s="51"/>
      <c r="F162" s="52"/>
      <c r="G162" s="53"/>
      <c r="H162" s="51"/>
      <c r="I162" s="52"/>
      <c r="J162" s="51"/>
      <c r="K162" s="17"/>
    </row>
    <row r="163" spans="1:13" ht="51.75" customHeight="1">
      <c r="A163" s="68"/>
      <c r="B163" s="55" t="s">
        <v>47</v>
      </c>
      <c r="C163" s="50" t="s">
        <v>48</v>
      </c>
      <c r="D163" s="50" t="s">
        <v>10</v>
      </c>
      <c r="E163" s="50" t="s">
        <v>5</v>
      </c>
      <c r="F163" s="56" t="s">
        <v>6</v>
      </c>
      <c r="G163" s="57" t="s">
        <v>49</v>
      </c>
      <c r="H163" s="50" t="s">
        <v>7</v>
      </c>
      <c r="I163" s="50" t="s">
        <v>8</v>
      </c>
      <c r="J163" s="51"/>
      <c r="K163" s="12"/>
    </row>
    <row r="164" spans="1:13" ht="113.25" customHeight="1">
      <c r="A164" s="69">
        <v>1</v>
      </c>
      <c r="B164" s="58" t="s">
        <v>139</v>
      </c>
      <c r="C164" s="60" t="s">
        <v>44</v>
      </c>
      <c r="D164" s="60">
        <v>15</v>
      </c>
      <c r="E164" s="60"/>
      <c r="F164" s="81">
        <f>D164*E164</f>
        <v>0</v>
      </c>
      <c r="G164" s="82"/>
      <c r="H164" s="60"/>
      <c r="I164" s="83">
        <f>F164*1.08</f>
        <v>0</v>
      </c>
      <c r="J164" s="51"/>
      <c r="K164" s="12"/>
    </row>
    <row r="165" spans="1:13" ht="118.5" customHeight="1">
      <c r="A165" s="69">
        <v>2</v>
      </c>
      <c r="B165" s="58" t="s">
        <v>138</v>
      </c>
      <c r="C165" s="60" t="s">
        <v>44</v>
      </c>
      <c r="D165" s="60">
        <v>15</v>
      </c>
      <c r="E165" s="60"/>
      <c r="F165" s="81">
        <f t="shared" ref="F165:F183" si="25">D165*E165</f>
        <v>0</v>
      </c>
      <c r="G165" s="82"/>
      <c r="H165" s="60"/>
      <c r="I165" s="83">
        <f t="shared" ref="I165:I184" si="26">F165*1.08</f>
        <v>0</v>
      </c>
      <c r="J165" s="51"/>
      <c r="K165" s="12"/>
    </row>
    <row r="166" spans="1:13" ht="114" customHeight="1">
      <c r="A166" s="69">
        <v>3</v>
      </c>
      <c r="B166" s="58" t="s">
        <v>140</v>
      </c>
      <c r="C166" s="60" t="s">
        <v>44</v>
      </c>
      <c r="D166" s="60">
        <v>5</v>
      </c>
      <c r="E166" s="60"/>
      <c r="F166" s="81">
        <f t="shared" si="25"/>
        <v>0</v>
      </c>
      <c r="G166" s="82"/>
      <c r="H166" s="60"/>
      <c r="I166" s="83">
        <f t="shared" si="26"/>
        <v>0</v>
      </c>
      <c r="J166" s="51"/>
      <c r="K166" s="12"/>
    </row>
    <row r="167" spans="1:13" ht="118.5" customHeight="1">
      <c r="A167" s="69">
        <v>4</v>
      </c>
      <c r="B167" s="58" t="s">
        <v>141</v>
      </c>
      <c r="C167" s="60" t="s">
        <v>44</v>
      </c>
      <c r="D167" s="60">
        <v>5</v>
      </c>
      <c r="E167" s="60"/>
      <c r="F167" s="81">
        <f t="shared" si="25"/>
        <v>0</v>
      </c>
      <c r="G167" s="82"/>
      <c r="H167" s="60"/>
      <c r="I167" s="83">
        <f t="shared" si="26"/>
        <v>0</v>
      </c>
      <c r="J167" s="51"/>
      <c r="K167" s="12"/>
    </row>
    <row r="168" spans="1:13" ht="99" customHeight="1">
      <c r="A168" s="69">
        <v>5</v>
      </c>
      <c r="B168" s="58" t="s">
        <v>142</v>
      </c>
      <c r="C168" s="60" t="s">
        <v>44</v>
      </c>
      <c r="D168" s="60">
        <v>5</v>
      </c>
      <c r="E168" s="60"/>
      <c r="F168" s="81">
        <f t="shared" si="25"/>
        <v>0</v>
      </c>
      <c r="G168" s="82"/>
      <c r="H168" s="60"/>
      <c r="I168" s="83">
        <f t="shared" si="26"/>
        <v>0</v>
      </c>
      <c r="J168" s="51"/>
      <c r="K168" s="12"/>
    </row>
    <row r="169" spans="1:13" ht="131.25" customHeight="1">
      <c r="A169" s="69">
        <v>6</v>
      </c>
      <c r="B169" s="58" t="s">
        <v>143</v>
      </c>
      <c r="C169" s="60" t="s">
        <v>44</v>
      </c>
      <c r="D169" s="60">
        <v>5</v>
      </c>
      <c r="E169" s="60"/>
      <c r="F169" s="81">
        <f t="shared" si="25"/>
        <v>0</v>
      </c>
      <c r="G169" s="82"/>
      <c r="H169" s="60"/>
      <c r="I169" s="83">
        <f t="shared" si="26"/>
        <v>0</v>
      </c>
      <c r="J169" s="51"/>
      <c r="K169" s="12"/>
    </row>
    <row r="170" spans="1:13" ht="148.5" customHeight="1">
      <c r="A170" s="69">
        <v>7</v>
      </c>
      <c r="B170" s="58" t="s">
        <v>144</v>
      </c>
      <c r="C170" s="60" t="s">
        <v>44</v>
      </c>
      <c r="D170" s="60">
        <v>5</v>
      </c>
      <c r="E170" s="60"/>
      <c r="F170" s="81">
        <f t="shared" si="25"/>
        <v>0</v>
      </c>
      <c r="G170" s="82"/>
      <c r="H170" s="60"/>
      <c r="I170" s="83">
        <f t="shared" si="26"/>
        <v>0</v>
      </c>
      <c r="J170" s="51"/>
      <c r="K170" s="12"/>
      <c r="L170" s="80"/>
      <c r="M170" s="80"/>
    </row>
    <row r="171" spans="1:13" ht="26.25" customHeight="1">
      <c r="A171" s="69">
        <v>8</v>
      </c>
      <c r="B171" s="58" t="s">
        <v>147</v>
      </c>
      <c r="C171" s="60" t="s">
        <v>55</v>
      </c>
      <c r="D171" s="60">
        <v>2</v>
      </c>
      <c r="E171" s="60"/>
      <c r="F171" s="81">
        <f t="shared" si="25"/>
        <v>0</v>
      </c>
      <c r="G171" s="82"/>
      <c r="H171" s="60"/>
      <c r="I171" s="83">
        <f t="shared" si="26"/>
        <v>0</v>
      </c>
      <c r="J171" s="51"/>
      <c r="K171" s="12"/>
      <c r="L171" s="80"/>
      <c r="M171" s="80"/>
    </row>
    <row r="172" spans="1:13" ht="27.75" customHeight="1">
      <c r="A172" s="69">
        <v>9</v>
      </c>
      <c r="B172" s="75" t="s">
        <v>148</v>
      </c>
      <c r="C172" s="60" t="s">
        <v>44</v>
      </c>
      <c r="D172" s="61">
        <v>20</v>
      </c>
      <c r="E172" s="79"/>
      <c r="F172" s="81">
        <f t="shared" si="25"/>
        <v>0</v>
      </c>
      <c r="G172" s="65"/>
      <c r="H172" s="64"/>
      <c r="I172" s="83">
        <f t="shared" si="26"/>
        <v>0</v>
      </c>
      <c r="J172" s="51"/>
      <c r="K172" s="80"/>
      <c r="L172" s="80"/>
      <c r="M172" s="80"/>
    </row>
    <row r="173" spans="1:13" ht="26.25" customHeight="1">
      <c r="A173" s="69">
        <v>10</v>
      </c>
      <c r="B173" s="75" t="s">
        <v>135</v>
      </c>
      <c r="C173" s="60" t="s">
        <v>44</v>
      </c>
      <c r="D173" s="61">
        <v>4</v>
      </c>
      <c r="E173" s="59"/>
      <c r="F173" s="81">
        <f t="shared" si="25"/>
        <v>0</v>
      </c>
      <c r="G173" s="65"/>
      <c r="H173" s="64"/>
      <c r="I173" s="83">
        <f t="shared" si="26"/>
        <v>0</v>
      </c>
      <c r="J173" s="51"/>
      <c r="K173" s="80"/>
      <c r="L173" s="80"/>
      <c r="M173" s="80"/>
    </row>
    <row r="174" spans="1:13" ht="25.5" customHeight="1">
      <c r="A174" s="69">
        <v>11</v>
      </c>
      <c r="B174" s="75" t="s">
        <v>136</v>
      </c>
      <c r="C174" s="60" t="s">
        <v>44</v>
      </c>
      <c r="D174" s="61">
        <v>8</v>
      </c>
      <c r="E174" s="59"/>
      <c r="F174" s="81">
        <f t="shared" si="25"/>
        <v>0</v>
      </c>
      <c r="G174" s="65"/>
      <c r="H174" s="64"/>
      <c r="I174" s="83">
        <f t="shared" si="26"/>
        <v>0</v>
      </c>
      <c r="J174" s="51"/>
      <c r="K174" s="80"/>
      <c r="L174" s="80"/>
      <c r="M174" s="80"/>
    </row>
    <row r="175" spans="1:13" ht="29.25" customHeight="1">
      <c r="A175" s="69">
        <v>12</v>
      </c>
      <c r="B175" s="75" t="s">
        <v>151</v>
      </c>
      <c r="C175" s="60" t="s">
        <v>44</v>
      </c>
      <c r="D175" s="61">
        <v>4</v>
      </c>
      <c r="E175" s="59"/>
      <c r="F175" s="81">
        <f t="shared" si="25"/>
        <v>0</v>
      </c>
      <c r="G175" s="65"/>
      <c r="H175" s="64"/>
      <c r="I175" s="83">
        <f t="shared" si="26"/>
        <v>0</v>
      </c>
      <c r="J175" s="51"/>
      <c r="K175" s="80"/>
      <c r="L175" s="80"/>
      <c r="M175" s="80"/>
    </row>
    <row r="176" spans="1:13" ht="27.75" customHeight="1">
      <c r="A176" s="69">
        <v>13</v>
      </c>
      <c r="B176" s="75" t="s">
        <v>137</v>
      </c>
      <c r="C176" s="60" t="s">
        <v>44</v>
      </c>
      <c r="D176" s="61">
        <v>4</v>
      </c>
      <c r="E176" s="59"/>
      <c r="F176" s="81">
        <f t="shared" si="25"/>
        <v>0</v>
      </c>
      <c r="G176" s="65"/>
      <c r="H176" s="64"/>
      <c r="I176" s="83">
        <f t="shared" si="26"/>
        <v>0</v>
      </c>
      <c r="J176" s="51"/>
      <c r="K176" s="80"/>
      <c r="L176" s="80"/>
      <c r="M176" s="80"/>
    </row>
    <row r="177" spans="1:13" ht="27" customHeight="1">
      <c r="A177" s="69">
        <v>14</v>
      </c>
      <c r="B177" s="75" t="s">
        <v>115</v>
      </c>
      <c r="C177" s="60" t="s">
        <v>44</v>
      </c>
      <c r="D177" s="61">
        <v>4</v>
      </c>
      <c r="E177" s="59"/>
      <c r="F177" s="81">
        <f t="shared" si="25"/>
        <v>0</v>
      </c>
      <c r="G177" s="65"/>
      <c r="H177" s="64"/>
      <c r="I177" s="83">
        <f t="shared" si="26"/>
        <v>0</v>
      </c>
      <c r="J177" s="51"/>
      <c r="K177" s="80"/>
      <c r="L177" s="80"/>
      <c r="M177" s="80"/>
    </row>
    <row r="178" spans="1:13" ht="34.5" customHeight="1">
      <c r="A178" s="69">
        <v>15</v>
      </c>
      <c r="B178" s="75" t="s">
        <v>145</v>
      </c>
      <c r="C178" s="60" t="s">
        <v>44</v>
      </c>
      <c r="D178" s="61">
        <v>8</v>
      </c>
      <c r="E178" s="59"/>
      <c r="F178" s="81">
        <f t="shared" si="25"/>
        <v>0</v>
      </c>
      <c r="G178" s="65"/>
      <c r="H178" s="64"/>
      <c r="I178" s="83">
        <f t="shared" si="26"/>
        <v>0</v>
      </c>
      <c r="J178" s="51"/>
      <c r="K178" s="80"/>
      <c r="L178" s="80"/>
      <c r="M178" s="80"/>
    </row>
    <row r="179" spans="1:13" ht="39" customHeight="1">
      <c r="A179" s="69">
        <v>16</v>
      </c>
      <c r="B179" s="75" t="s">
        <v>116</v>
      </c>
      <c r="C179" s="60" t="s">
        <v>44</v>
      </c>
      <c r="D179" s="61">
        <v>4</v>
      </c>
      <c r="E179" s="59"/>
      <c r="F179" s="81">
        <f t="shared" si="25"/>
        <v>0</v>
      </c>
      <c r="G179" s="65"/>
      <c r="H179" s="64"/>
      <c r="I179" s="83">
        <f t="shared" si="26"/>
        <v>0</v>
      </c>
      <c r="J179" s="51"/>
      <c r="K179" s="80"/>
      <c r="L179" s="80"/>
      <c r="M179" s="80"/>
    </row>
    <row r="180" spans="1:13" ht="37.5" customHeight="1">
      <c r="A180" s="69">
        <v>17</v>
      </c>
      <c r="B180" s="75" t="s">
        <v>117</v>
      </c>
      <c r="C180" s="60" t="s">
        <v>44</v>
      </c>
      <c r="D180" s="61">
        <v>4</v>
      </c>
      <c r="E180" s="59"/>
      <c r="F180" s="81">
        <f t="shared" si="25"/>
        <v>0</v>
      </c>
      <c r="G180" s="65"/>
      <c r="H180" s="64"/>
      <c r="I180" s="83">
        <f t="shared" si="26"/>
        <v>0</v>
      </c>
      <c r="J180" s="51"/>
      <c r="K180" s="80"/>
      <c r="L180" s="80"/>
      <c r="M180" s="80"/>
    </row>
    <row r="181" spans="1:13" ht="22.5" customHeight="1">
      <c r="A181" s="69">
        <v>18</v>
      </c>
      <c r="B181" s="75" t="s">
        <v>146</v>
      </c>
      <c r="C181" s="60" t="s">
        <v>44</v>
      </c>
      <c r="D181" s="61">
        <v>1</v>
      </c>
      <c r="E181" s="59"/>
      <c r="F181" s="81">
        <f t="shared" si="25"/>
        <v>0</v>
      </c>
      <c r="G181" s="65"/>
      <c r="H181" s="64"/>
      <c r="I181" s="83">
        <f t="shared" si="26"/>
        <v>0</v>
      </c>
      <c r="J181" s="51"/>
      <c r="K181" s="80"/>
      <c r="L181" s="80"/>
      <c r="M181" s="80"/>
    </row>
    <row r="182" spans="1:13" ht="31.5" customHeight="1">
      <c r="A182" s="69">
        <v>19</v>
      </c>
      <c r="B182" s="75" t="s">
        <v>150</v>
      </c>
      <c r="C182" s="60" t="s">
        <v>44</v>
      </c>
      <c r="D182" s="61">
        <v>1</v>
      </c>
      <c r="E182" s="59"/>
      <c r="F182" s="81">
        <f t="shared" si="25"/>
        <v>0</v>
      </c>
      <c r="G182" s="65"/>
      <c r="H182" s="64"/>
      <c r="I182" s="83">
        <f t="shared" si="26"/>
        <v>0</v>
      </c>
      <c r="J182" s="51"/>
      <c r="K182" s="80"/>
      <c r="L182" s="80"/>
      <c r="M182" s="80"/>
    </row>
    <row r="183" spans="1:13" ht="30.75" customHeight="1">
      <c r="A183" s="69">
        <v>20</v>
      </c>
      <c r="B183" s="75" t="s">
        <v>149</v>
      </c>
      <c r="C183" s="60" t="s">
        <v>44</v>
      </c>
      <c r="D183" s="61">
        <v>32</v>
      </c>
      <c r="E183" s="59"/>
      <c r="F183" s="81">
        <f t="shared" si="25"/>
        <v>0</v>
      </c>
      <c r="G183" s="65"/>
      <c r="H183" s="64"/>
      <c r="I183" s="83">
        <f t="shared" si="26"/>
        <v>0</v>
      </c>
      <c r="J183" s="51"/>
      <c r="K183" s="80"/>
      <c r="L183" s="80"/>
      <c r="M183" s="80"/>
    </row>
    <row r="184" spans="1:13" ht="33" customHeight="1">
      <c r="A184" s="69"/>
      <c r="B184" s="13"/>
      <c r="C184" s="64"/>
      <c r="D184" s="64"/>
      <c r="E184" s="64"/>
      <c r="F184" s="52">
        <f>SUM(F164:F183)</f>
        <v>0</v>
      </c>
      <c r="G184" s="65"/>
      <c r="H184" s="64"/>
      <c r="I184" s="107">
        <f t="shared" si="26"/>
        <v>0</v>
      </c>
      <c r="J184" s="51"/>
      <c r="K184" s="80"/>
      <c r="L184" s="80"/>
      <c r="M184" s="80"/>
    </row>
    <row r="185" spans="1:13" ht="17.100000000000001" customHeight="1">
      <c r="K185" s="80"/>
      <c r="L185" s="80"/>
      <c r="M185" s="80"/>
    </row>
    <row r="186" spans="1:13" ht="17.100000000000001" customHeight="1">
      <c r="K186" s="80"/>
      <c r="L186" s="80"/>
      <c r="M186" s="80"/>
    </row>
    <row r="187" spans="1:13" ht="17.100000000000001" customHeight="1">
      <c r="K187" s="80"/>
      <c r="L187" s="80"/>
      <c r="M187" s="80"/>
    </row>
    <row r="188" spans="1:13" ht="17.100000000000001" customHeight="1">
      <c r="K188" s="80"/>
      <c r="L188" s="80"/>
      <c r="M188" s="80"/>
    </row>
    <row r="189" spans="1:13" ht="17.100000000000001" customHeight="1">
      <c r="K189" s="80"/>
      <c r="L189" s="80"/>
      <c r="M189" s="80"/>
    </row>
    <row r="190" spans="1:13" ht="17.100000000000001" customHeight="1">
      <c r="K190" s="80"/>
      <c r="L190" s="80"/>
      <c r="M190" s="80"/>
    </row>
    <row r="191" spans="1:13" ht="17.100000000000001" customHeight="1">
      <c r="K191" s="80"/>
      <c r="L191" s="80"/>
      <c r="M191" s="80"/>
    </row>
    <row r="192" spans="1:13" ht="17.100000000000001" customHeight="1">
      <c r="K192" s="80"/>
      <c r="L192" s="80"/>
      <c r="M192" s="80"/>
    </row>
    <row r="193" spans="11:13" ht="17.100000000000001" customHeight="1">
      <c r="K193" s="80"/>
      <c r="L193" s="80"/>
      <c r="M193" s="80"/>
    </row>
    <row r="194" spans="11:13" ht="17.100000000000001" customHeight="1">
      <c r="K194" s="80"/>
      <c r="L194" s="80"/>
      <c r="M194" s="80"/>
    </row>
    <row r="195" spans="11:13" ht="17.100000000000001" customHeight="1">
      <c r="K195" s="80"/>
      <c r="L195" s="80"/>
      <c r="M195" s="80"/>
    </row>
    <row r="196" spans="11:13" ht="17.100000000000001" customHeight="1">
      <c r="K196" s="80"/>
      <c r="L196" s="80"/>
      <c r="M196" s="80"/>
    </row>
    <row r="197" spans="11:13" ht="17.100000000000001" customHeight="1">
      <c r="K197" s="80"/>
      <c r="L197" s="80"/>
      <c r="M197" s="80"/>
    </row>
    <row r="198" spans="11:13" ht="17.100000000000001" customHeight="1">
      <c r="K198" s="80"/>
      <c r="L198" s="80"/>
      <c r="M198" s="80"/>
    </row>
    <row r="199" spans="11:13" ht="17.100000000000001" customHeight="1">
      <c r="K199" s="80"/>
      <c r="L199" s="80"/>
      <c r="M199" s="80"/>
    </row>
    <row r="200" spans="11:13" ht="17.100000000000001" customHeight="1">
      <c r="K200" s="80"/>
      <c r="L200" s="80"/>
      <c r="M200" s="80"/>
    </row>
    <row r="201" spans="11:13" ht="17.100000000000001" customHeight="1">
      <c r="K201" s="80"/>
      <c r="L201" s="80"/>
      <c r="M201" s="80"/>
    </row>
    <row r="202" spans="11:13" ht="17.100000000000001" customHeight="1">
      <c r="K202" s="80"/>
      <c r="L202" s="80"/>
      <c r="M202" s="80"/>
    </row>
    <row r="203" spans="11:13" ht="17.100000000000001" customHeight="1">
      <c r="K203" s="80"/>
      <c r="L203" s="80"/>
      <c r="M203" s="80"/>
    </row>
    <row r="204" spans="11:13" ht="17.100000000000001" customHeight="1">
      <c r="K204" s="80"/>
      <c r="L204" s="80"/>
      <c r="M204" s="80"/>
    </row>
    <row r="205" spans="11:13" ht="17.100000000000001" customHeight="1">
      <c r="K205" s="80"/>
      <c r="L205" s="80"/>
      <c r="M205" s="80"/>
    </row>
    <row r="206" spans="11:13" ht="17.100000000000001" customHeight="1">
      <c r="K206" s="80"/>
      <c r="L206" s="80"/>
      <c r="M206" s="80"/>
    </row>
    <row r="207" spans="11:13" ht="17.100000000000001" customHeight="1">
      <c r="K207" s="80"/>
      <c r="L207" s="80"/>
      <c r="M207" s="80"/>
    </row>
    <row r="208" spans="11:13" ht="17.100000000000001" customHeight="1">
      <c r="K208" s="80"/>
      <c r="L208" s="80"/>
      <c r="M208" s="80"/>
    </row>
    <row r="209" spans="11:13" ht="17.100000000000001" customHeight="1">
      <c r="K209" s="80"/>
      <c r="L209" s="80"/>
      <c r="M209" s="80"/>
    </row>
    <row r="210" spans="11:13" ht="17.100000000000001" customHeight="1">
      <c r="K210" s="80"/>
      <c r="L210" s="80"/>
      <c r="M210" s="80"/>
    </row>
    <row r="211" spans="11:13" ht="17.100000000000001" customHeight="1">
      <c r="K211" s="80"/>
      <c r="L211" s="80"/>
      <c r="M211" s="80"/>
    </row>
    <row r="212" spans="11:13" ht="17.100000000000001" customHeight="1">
      <c r="K212" s="80"/>
      <c r="L212" s="80"/>
      <c r="M212" s="80"/>
    </row>
    <row r="213" spans="11:13" ht="17.100000000000001" customHeight="1">
      <c r="K213" s="80"/>
      <c r="L213" s="80"/>
      <c r="M213" s="80"/>
    </row>
    <row r="214" spans="11:13" ht="17.100000000000001" customHeight="1">
      <c r="K214" s="80"/>
      <c r="L214" s="80"/>
      <c r="M214" s="80"/>
    </row>
    <row r="215" spans="11:13" ht="17.100000000000001" customHeight="1">
      <c r="K215" s="80"/>
      <c r="L215" s="80"/>
      <c r="M215" s="80"/>
    </row>
    <row r="216" spans="11:13" ht="17.100000000000001" customHeight="1">
      <c r="K216" s="80"/>
      <c r="L216" s="80"/>
      <c r="M216" s="80"/>
    </row>
    <row r="217" spans="11:13" ht="17.100000000000001" customHeight="1">
      <c r="K217" s="80"/>
      <c r="L217" s="80"/>
      <c r="M217" s="80"/>
    </row>
    <row r="218" spans="11:13" ht="17.100000000000001" customHeight="1">
      <c r="K218" s="80"/>
      <c r="L218" s="80"/>
      <c r="M218" s="80"/>
    </row>
    <row r="219" spans="11:13" ht="17.100000000000001" customHeight="1">
      <c r="K219" s="80"/>
      <c r="L219" s="80"/>
      <c r="M219" s="80"/>
    </row>
    <row r="220" spans="11:13" ht="17.100000000000001" customHeight="1">
      <c r="K220" s="80"/>
      <c r="L220" s="80"/>
      <c r="M220" s="80"/>
    </row>
    <row r="221" spans="11:13" ht="17.100000000000001" customHeight="1">
      <c r="K221" s="80"/>
      <c r="L221" s="80"/>
      <c r="M221" s="80"/>
    </row>
  </sheetData>
  <sheetProtection selectLockedCells="1" selectUnlockedCells="1"/>
  <phoneticPr fontId="16" type="noConversion"/>
  <printOptions horizontalCentered="1"/>
  <pageMargins left="0.39370078740157483" right="0.70866141732283472" top="0.74803149606299213" bottom="0.74803149606299213" header="0.51181102362204722" footer="0.51181102362204722"/>
  <pageSetup paperSize="9" firstPageNumber="0" orientation="landscape" r:id="rId1"/>
  <headerFooter alignWithMargins="0"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SPRZET 2020-21</vt:lpstr>
      <vt:lpstr>'SPRZET 2020-21'!Obszar_wydruku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Janczewska</dc:creator>
  <cp:lastModifiedBy>Sylwia Zielińska</cp:lastModifiedBy>
  <cp:lastPrinted>2024-07-04T10:34:39Z</cp:lastPrinted>
  <dcterms:created xsi:type="dcterms:W3CDTF">2018-06-12T10:54:30Z</dcterms:created>
  <dcterms:modified xsi:type="dcterms:W3CDTF">2024-07-05T12:24:03Z</dcterms:modified>
</cp:coreProperties>
</file>